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rmot.kehily\Documents\"/>
    </mc:Choice>
  </mc:AlternateContent>
  <bookViews>
    <workbookView xWindow="0" yWindow="0" windowWidth="20490" windowHeight="7620"/>
  </bookViews>
  <sheets>
    <sheet name="LCC Excer 2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Ans_1">#REF!</definedName>
    <definedName name="Ans_10">#REF!</definedName>
    <definedName name="Ans_100">#REF!</definedName>
    <definedName name="Ans_11">#REF!</definedName>
    <definedName name="Ans_12">#REF!</definedName>
    <definedName name="Ans_13">#REF!</definedName>
    <definedName name="Ans_14">#REF!</definedName>
    <definedName name="Ans_15">#REF!</definedName>
    <definedName name="Ans_16">#REF!</definedName>
    <definedName name="Ans_17">[2]SAP!$T$114</definedName>
    <definedName name="Ans_19">#REF!</definedName>
    <definedName name="Ans_2">#REF!</definedName>
    <definedName name="Ans_20">#REF!</definedName>
    <definedName name="Ans_21">#REF!</definedName>
    <definedName name="Ans_22">#REF!</definedName>
    <definedName name="Ans_25">#REF!</definedName>
    <definedName name="Ans_3">#REF!</definedName>
    <definedName name="Ans_32">#REF!</definedName>
    <definedName name="Ans_33">#REF!</definedName>
    <definedName name="Ans_34">#REF!</definedName>
    <definedName name="Ans_35">#REF!</definedName>
    <definedName name="Ans_36">#REF!</definedName>
    <definedName name="Ans_37">#REF!</definedName>
    <definedName name="Ans_38">#REF!</definedName>
    <definedName name="Ans_39">#REF!</definedName>
    <definedName name="Ans_4">#REF!</definedName>
    <definedName name="Ans_40">#REF!</definedName>
    <definedName name="Ans_47">#REF!</definedName>
    <definedName name="Ans_48">#REF!</definedName>
    <definedName name="Ans_49">#REF!</definedName>
    <definedName name="Ans_5">#REF!</definedName>
    <definedName name="Ans_50">#REF!</definedName>
    <definedName name="Ans_51">#REF!</definedName>
    <definedName name="Ans_52">#REF!</definedName>
    <definedName name="Ans_6">#REF!</definedName>
    <definedName name="Ans_66">#REF!</definedName>
    <definedName name="Ans_67">#REF!</definedName>
    <definedName name="Ans_68">#REF!</definedName>
    <definedName name="Ans_69">#REF!</definedName>
    <definedName name="Ans_70">#REF!</definedName>
    <definedName name="Ans_71">#REF!</definedName>
    <definedName name="Ans_72">#REF!</definedName>
    <definedName name="Ans_73">#REF!</definedName>
    <definedName name="Ans_74">#REF!</definedName>
    <definedName name="Ans_75">#REF!</definedName>
    <definedName name="Ans_76">#REF!</definedName>
    <definedName name="Ans_77">#REF!</definedName>
    <definedName name="Ans_78">#REF!</definedName>
    <definedName name="Ans_79">#REF!</definedName>
    <definedName name="Ans_80">#REF!</definedName>
    <definedName name="Ans_81">#REF!</definedName>
    <definedName name="Ans_82">#REF!</definedName>
    <definedName name="Ans_83">#REF!</definedName>
    <definedName name="Ans_85">#REF!</definedName>
    <definedName name="Ans_85a">#REF!</definedName>
    <definedName name="Ans_86">#REF!</definedName>
    <definedName name="Ans_86a">#REF!</definedName>
    <definedName name="Ans_87">#REF!</definedName>
    <definedName name="Ans_88">#REF!</definedName>
    <definedName name="Ans_89">#REF!</definedName>
    <definedName name="Ans_90">#REF!</definedName>
    <definedName name="Ans_90a">#REF!</definedName>
    <definedName name="Ans_91">#REF!</definedName>
    <definedName name="Ans_91a">#REF!</definedName>
    <definedName name="Ans_91b">#REF!</definedName>
    <definedName name="Ans_92">#REF!</definedName>
    <definedName name="Ans_93">#REF!</definedName>
    <definedName name="Ans_94">#REF!</definedName>
    <definedName name="Ans_95">#REF!</definedName>
    <definedName name="Ans_95a">#REF!</definedName>
    <definedName name="Ans_96">#REF!</definedName>
    <definedName name="Ans_96a">#REF!</definedName>
    <definedName name="Ans_97">#REF!</definedName>
    <definedName name="Ans_98">#REF!</definedName>
    <definedName name="Ans_99">#REF!</definedName>
    <definedName name="Ans87a">#REF!</definedName>
    <definedName name="Ans87b">#REF!</definedName>
    <definedName name="Ans87c">#REF!</definedName>
    <definedName name="Ans87d">#REF!</definedName>
    <definedName name="Ans87e">#REF!</definedName>
    <definedName name="Ans87f">#REF!</definedName>
    <definedName name="as">#REF!</definedName>
    <definedName name="BCIS_Location">[2]Tables!$B$7:$C$557</definedName>
    <definedName name="BCIS_Location_Names">[2]Tables!$B$7:$B$557</definedName>
    <definedName name="BCIS_TPI">[2]Tables!$E$7:$G$55</definedName>
    <definedName name="BCIS_TPI_Names">[2]Tables!$E$7:$E$55</definedName>
    <definedName name="Breeam_Rating">[2]BREEAM!$X$12:$AB$16</definedName>
    <definedName name="Currency">[2]Input!$K$81</definedName>
    <definedName name="Current_position">[2]Input!#REF!</definedName>
    <definedName name="Database_office">[2]Tables!$BD$7:$BN$16</definedName>
    <definedName name="Database_office_Names">[2]Tables!$BD$7:$BD$16</definedName>
    <definedName name="Degree_day_names">[2]Tables!$AL$7:$AL$24</definedName>
    <definedName name="Element_BCIS">[2]Tables!$AQ$7:$AR$59</definedName>
    <definedName name="extent">[2]Tables!$AQ$74:$AR$78</definedName>
    <definedName name="Frequency_Names">[2]Tables!$AT$7:$AT$13</definedName>
    <definedName name="Fullmonth">[2]Tables!$AN$86:$AO$97</definedName>
    <definedName name="Functional_units">[2]Input!$K$107</definedName>
    <definedName name="gfa">[2]Area!$K$19</definedName>
    <definedName name="Global_Quantity_Adjustment">[2]Input!$Q$88</definedName>
    <definedName name="Global_Rate_adjustment">[2]Input!$Q$84</definedName>
    <definedName name="Include_3PE">[2]Contents!$B$18</definedName>
    <definedName name="Include_Annual">[2]Contents!$B$21</definedName>
    <definedName name="Include_area">[2]Contents!$B$14</definedName>
    <definedName name="Include_Basis">[2]Contents!$B$15</definedName>
    <definedName name="Include_BREEAM">[2]Contents!$B$25</definedName>
    <definedName name="Include_Cashflow">[2]Contents!$B$19</definedName>
    <definedName name="Include_components">[2]Contents!$B$17</definedName>
    <definedName name="Include_contents">[2]Contents!$B$12</definedName>
    <definedName name="Include_cover">[2]Contents!$B$11</definedName>
    <definedName name="Include_elemental">[2]Contents!$B$16</definedName>
    <definedName name="Include_Graphics">[2]Contents!$B$23</definedName>
    <definedName name="Include_Input">[2]Contents!$B$27</definedName>
    <definedName name="Include_Replacements">[2]Contents!$B$20</definedName>
    <definedName name="Include_SAP">[2]Contents!$B$24</definedName>
    <definedName name="Include_summary">[2]Contents!$B$13</definedName>
    <definedName name="Options_Vertical">[2]Input!$AG$3:$AH$15</definedName>
    <definedName name="Riba_plan">[2]Tables!$AN$68:$AO$81</definedName>
    <definedName name="SAP_Band">#REF!</definedName>
    <definedName name="SAP_rating">#REF!</definedName>
    <definedName name="Scenarios">[2]Input!$C$8:$AF$996</definedName>
    <definedName name="SFB_Table_0">[2]Tables!$I$7:$P$165</definedName>
    <definedName name="SFB_Table_0_Names">[2]Tables!$I$7:$I$165</definedName>
    <definedName name="sffactor">[2]Area!$B$10</definedName>
    <definedName name="Space_Fuel">#REF!</definedName>
    <definedName name="Table_10">#REF!</definedName>
    <definedName name="Table_15">#REF!</definedName>
    <definedName name="Table_9">#REF!</definedName>
    <definedName name="U_Values">[2]Tables!$BA$7:$BB$24</definedName>
    <definedName name="U_Values_doors">#REF!</definedName>
    <definedName name="U_Values_doors_Names">#REF!</definedName>
    <definedName name="U_Values_Ground_slabs">#REF!</definedName>
    <definedName name="U_Values_Ground_slabs_names">#REF!</definedName>
    <definedName name="U_Values_Names">[2]Tables!$BA$7:$BA$24</definedName>
    <definedName name="U_Values_roofs">#REF!</definedName>
    <definedName name="U_Values_roofs_names">#REF!</definedName>
    <definedName name="U_Values_walls">#REF!</definedName>
    <definedName name="U_Values_walls_Names">#REF!</definedName>
    <definedName name="U_Values_windows">#REF!</definedName>
    <definedName name="U_Values_Windows_Names">#REF!</definedName>
    <definedName name="Unit_Names">[2]Tables!$AY$7:$AY$16</definedName>
    <definedName name="units">[2]Tables!$AX$7:$AY$16</definedName>
    <definedName name="Variables">[3]Input!$C$8:$R$995</definedName>
    <definedName name="VAT">[2]Input!$K$89</definedName>
    <definedName name="Water_Fuel">#REF!</definedName>
    <definedName name="wrn.buildstruct." localSheetId="0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wrn.buildstruct.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wrn.Landlords." localSheetId="0" hidden="1">{#N/A,#N/A,FALSE,"701M";#N/A,#N/A,FALSE,"710M";#N/A,#N/A,FALSE,"720M";#N/A,#N/A,FALSE,"730M";#N/A,#N/A,FALSE,"731M";#N/A,#N/A,FALSE,"732M";#N/A,#N/A,FALSE,"733M";#N/A,#N/A,FALSE,"740M";#N/A,#N/A,FALSE,"741M";#N/A,#N/A,FALSE,"742M";#N/A,#N/A,FALSE,"750M";#N/A,#N/A,FALSE,"760M";#N/A,#N/A,FALSE,"770M";#N/A,#N/A,FALSE,"771M";#N/A,#N/A,FALSE,"772M";#N/A,#N/A,FALSE,"780M";#N/A,#N/A,FALSE,"788M";#N/A,#N/A,FALSE,"789M";#N/A,#N/A,FALSE,"790M";#N/A,#N/A,FALSE,"798M";#N/A,#N/A,FALSE,"798O"}</definedName>
    <definedName name="wrn.Landlords." hidden="1">{#N/A,#N/A,FALSE,"701M";#N/A,#N/A,FALSE,"710M";#N/A,#N/A,FALSE,"720M";#N/A,#N/A,FALSE,"730M";#N/A,#N/A,FALSE,"731M";#N/A,#N/A,FALSE,"732M";#N/A,#N/A,FALSE,"733M";#N/A,#N/A,FALSE,"740M";#N/A,#N/A,FALSE,"741M";#N/A,#N/A,FALSE,"742M";#N/A,#N/A,FALSE,"750M";#N/A,#N/A,FALSE,"760M";#N/A,#N/A,FALSE,"770M";#N/A,#N/A,FALSE,"771M";#N/A,#N/A,FALSE,"772M";#N/A,#N/A,FALSE,"780M";#N/A,#N/A,FALSE,"788M";#N/A,#N/A,FALSE,"789M";#N/A,#N/A,FALSE,"790M";#N/A,#N/A,FALSE,"798M";#N/A,#N/A,FALSE,"798O"}</definedName>
    <definedName name="wrn.summary." localSheetId="0" hidden="1">{#N/A,#N/A,FALSE,"Summary information";#N/A,#N/A,FALSE,"BLANK"}</definedName>
    <definedName name="wrn.summary." hidden="1">{#N/A,#N/A,FALSE,"Summary information";#N/A,#N/A,FALSE,"BLANK"}</definedName>
    <definedName name="wrn.Tenants." localSheetId="0" hidden="1">{#N/A,#N/A,FALSE,"898M";#N/A,#N/A,FALSE,"898O";#N/A,#N/A,FALSE,"889M";#N/A,#N/A,FALSE,"888M";#N/A,#N/A,FALSE,"882M";#N/A,#N/A,FALSE,"881M";#N/A,#N/A,FALSE,"880M";#N/A,#N/A,FALSE,"873M";#N/A,#N/A,FALSE,"872M";#N/A,#N/A,FALSE,"871M";#N/A,#N/A,FALSE,"870M";#N/A,#N/A,FALSE,"861M";#N/A,#N/A,FALSE,"860M";#N/A,#N/A,FALSE,"850M";#N/A,#N/A,FALSE,"843M";#N/A,#N/A,FALSE,"842M";#N/A,#N/A,FALSE,"841M";#N/A,#N/A,FALSE,"840M";#N/A,#N/A,FALSE,"831M";#N/A,#N/A,FALSE,"830M";#N/A,#N/A,FALSE,"821M";#N/A,#N/A,FALSE,"820M";#N/A,#N/A,FALSE,"814M";#N/A,#N/A,FALSE,"813M";#N/A,#N/A,FALSE,"812M";#N/A,#N/A,FALSE,"811M";#N/A,#N/A,FALSE,"810M";#N/A,#N/A,FALSE,"803M";#N/A,#N/A,FALSE,"802M";#N/A,#N/A,FALSE,"801M"}</definedName>
    <definedName name="wrn.Tenants." hidden="1">{#N/A,#N/A,FALSE,"898M";#N/A,#N/A,FALSE,"898O";#N/A,#N/A,FALSE,"889M";#N/A,#N/A,FALSE,"888M";#N/A,#N/A,FALSE,"882M";#N/A,#N/A,FALSE,"881M";#N/A,#N/A,FALSE,"880M";#N/A,#N/A,FALSE,"873M";#N/A,#N/A,FALSE,"872M";#N/A,#N/A,FALSE,"871M";#N/A,#N/A,FALSE,"870M";#N/A,#N/A,FALSE,"861M";#N/A,#N/A,FALSE,"860M";#N/A,#N/A,FALSE,"850M";#N/A,#N/A,FALSE,"843M";#N/A,#N/A,FALSE,"842M";#N/A,#N/A,FALSE,"841M";#N/A,#N/A,FALSE,"840M";#N/A,#N/A,FALSE,"831M";#N/A,#N/A,FALSE,"830M";#N/A,#N/A,FALSE,"821M";#N/A,#N/A,FALSE,"820M";#N/A,#N/A,FALSE,"814M";#N/A,#N/A,FALSE,"813M";#N/A,#N/A,FALSE,"812M";#N/A,#N/A,FALSE,"811M";#N/A,#N/A,FALSE,"810M";#N/A,#N/A,FALSE,"803M";#N/A,#N/A,FALSE,"802M";#N/A,#N/A,FALSE,"801M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2" l="1"/>
  <c r="AA4" i="2"/>
  <c r="AB4" i="2"/>
  <c r="AF4" i="2"/>
  <c r="J5" i="2"/>
  <c r="K5" i="2"/>
  <c r="L5" i="2"/>
  <c r="M5" i="2" s="1"/>
  <c r="S5" i="2"/>
  <c r="T5" i="2"/>
  <c r="U5" i="2"/>
  <c r="V5" i="2"/>
  <c r="W5" i="2"/>
  <c r="Y5" i="2"/>
  <c r="Z5" i="2"/>
  <c r="AA5" i="2" s="1"/>
  <c r="AF5" i="2"/>
  <c r="J6" i="2"/>
  <c r="K6" i="2"/>
  <c r="L6" i="2"/>
  <c r="M6" i="2"/>
  <c r="AF6" i="2" s="1"/>
  <c r="S6" i="2"/>
  <c r="T6" i="2"/>
  <c r="U6" i="2"/>
  <c r="V6" i="2"/>
  <c r="W6" i="2" s="1"/>
  <c r="Z6" i="2" s="1"/>
  <c r="AA6" i="2" s="1"/>
  <c r="Y6" i="2"/>
  <c r="J7" i="2"/>
  <c r="K7" i="2" s="1"/>
  <c r="L7" i="2" s="1"/>
  <c r="S7" i="2"/>
  <c r="T7" i="2"/>
  <c r="U7" i="2"/>
  <c r="V7" i="2"/>
  <c r="W7" i="2"/>
  <c r="Z7" i="2" s="1"/>
  <c r="AA7" i="2" s="1"/>
  <c r="Y7" i="2"/>
  <c r="J8" i="2"/>
  <c r="K8" i="2"/>
  <c r="L8" i="2" s="1"/>
  <c r="S8" i="2"/>
  <c r="T8" i="2"/>
  <c r="U8" i="2" s="1"/>
  <c r="V8" i="2"/>
  <c r="W8" i="2"/>
  <c r="Y8" i="2"/>
  <c r="J9" i="2"/>
  <c r="K9" i="2"/>
  <c r="L9" i="2"/>
  <c r="S9" i="2"/>
  <c r="T9" i="2"/>
  <c r="U9" i="2" s="1"/>
  <c r="V9" i="2"/>
  <c r="W9" i="2"/>
  <c r="Y9" i="2"/>
  <c r="J10" i="2"/>
  <c r="K10" i="2"/>
  <c r="L10" i="2"/>
  <c r="S10" i="2"/>
  <c r="T10" i="2"/>
  <c r="U10" i="2"/>
  <c r="V10" i="2"/>
  <c r="W10" i="2" s="1"/>
  <c r="Z10" i="2" s="1"/>
  <c r="AA10" i="2" s="1"/>
  <c r="Y10" i="2"/>
  <c r="J11" i="2"/>
  <c r="K11" i="2" s="1"/>
  <c r="L11" i="2" s="1"/>
  <c r="S11" i="2"/>
  <c r="T11" i="2"/>
  <c r="U11" i="2"/>
  <c r="V11" i="2"/>
  <c r="W11" i="2"/>
  <c r="Z11" i="2" s="1"/>
  <c r="AA11" i="2" s="1"/>
  <c r="Y11" i="2"/>
  <c r="J12" i="2"/>
  <c r="K12" i="2"/>
  <c r="L12" i="2" s="1"/>
  <c r="S12" i="2"/>
  <c r="T12" i="2"/>
  <c r="U12" i="2" s="1"/>
  <c r="V12" i="2"/>
  <c r="W12" i="2"/>
  <c r="Y12" i="2"/>
  <c r="Z12" i="2" s="1"/>
  <c r="AA12" i="2" s="1"/>
  <c r="J13" i="2"/>
  <c r="K13" i="2" s="1"/>
  <c r="L13" i="2" s="1"/>
  <c r="S13" i="2"/>
  <c r="T13" i="2"/>
  <c r="U13" i="2" s="1"/>
  <c r="V13" i="2"/>
  <c r="W13" i="2"/>
  <c r="Y13" i="2"/>
  <c r="J14" i="2"/>
  <c r="K14" i="2"/>
  <c r="L14" i="2"/>
  <c r="S14" i="2"/>
  <c r="T14" i="2"/>
  <c r="U14" i="2"/>
  <c r="V14" i="2"/>
  <c r="W14" i="2" s="1"/>
  <c r="Z14" i="2" s="1"/>
  <c r="AA14" i="2" s="1"/>
  <c r="Y14" i="2"/>
  <c r="J15" i="2"/>
  <c r="K15" i="2" s="1"/>
  <c r="L15" i="2"/>
  <c r="S15" i="2"/>
  <c r="T15" i="2"/>
  <c r="U15" i="2"/>
  <c r="V15" i="2"/>
  <c r="W15" i="2" s="1"/>
  <c r="Z15" i="2" s="1"/>
  <c r="AA15" i="2" s="1"/>
  <c r="Y15" i="2"/>
  <c r="J16" i="2"/>
  <c r="K16" i="2"/>
  <c r="L16" i="2" s="1"/>
  <c r="S16" i="2"/>
  <c r="T16" i="2"/>
  <c r="U16" i="2" s="1"/>
  <c r="V16" i="2"/>
  <c r="W16" i="2" s="1"/>
  <c r="Y16" i="2"/>
  <c r="J17" i="2"/>
  <c r="K17" i="2"/>
  <c r="L17" i="2"/>
  <c r="S17" i="2"/>
  <c r="T17" i="2"/>
  <c r="U17" i="2"/>
  <c r="V17" i="2"/>
  <c r="W17" i="2"/>
  <c r="Y17" i="2"/>
  <c r="Z17" i="2"/>
  <c r="AA17" i="2" s="1"/>
  <c r="J18" i="2"/>
  <c r="K18" i="2"/>
  <c r="L18" i="2" s="1"/>
  <c r="S18" i="2"/>
  <c r="T18" i="2"/>
  <c r="U18" i="2" s="1"/>
  <c r="Z18" i="2" s="1"/>
  <c r="AA18" i="2" s="1"/>
  <c r="V18" i="2"/>
  <c r="W18" i="2" s="1"/>
  <c r="Y18" i="2"/>
  <c r="J19" i="2"/>
  <c r="K19" i="2" s="1"/>
  <c r="L19" i="2" s="1"/>
  <c r="S19" i="2"/>
  <c r="T19" i="2"/>
  <c r="U19" i="2"/>
  <c r="V19" i="2"/>
  <c r="W19" i="2"/>
  <c r="Z19" i="2" s="1"/>
  <c r="AA19" i="2" s="1"/>
  <c r="Y19" i="2"/>
  <c r="J20" i="2"/>
  <c r="K20" i="2"/>
  <c r="L20" i="2" s="1"/>
  <c r="S20" i="2"/>
  <c r="T20" i="2"/>
  <c r="U20" i="2" s="1"/>
  <c r="V20" i="2"/>
  <c r="W20" i="2"/>
  <c r="Y20" i="2"/>
  <c r="Z20" i="2" s="1"/>
  <c r="AA20" i="2" s="1"/>
  <c r="J21" i="2"/>
  <c r="K21" i="2" s="1"/>
  <c r="L21" i="2" s="1"/>
  <c r="S21" i="2"/>
  <c r="T21" i="2"/>
  <c r="U21" i="2" s="1"/>
  <c r="V21" i="2"/>
  <c r="W21" i="2"/>
  <c r="Y21" i="2"/>
  <c r="J22" i="2"/>
  <c r="K22" i="2"/>
  <c r="L22" i="2"/>
  <c r="S22" i="2"/>
  <c r="T22" i="2"/>
  <c r="U22" i="2"/>
  <c r="V22" i="2"/>
  <c r="W22" i="2" s="1"/>
  <c r="Z22" i="2" s="1"/>
  <c r="AA22" i="2" s="1"/>
  <c r="Y22" i="2"/>
  <c r="J23" i="2"/>
  <c r="K23" i="2" s="1"/>
  <c r="L23" i="2"/>
  <c r="S23" i="2"/>
  <c r="T23" i="2"/>
  <c r="U23" i="2"/>
  <c r="V23" i="2"/>
  <c r="W23" i="2" s="1"/>
  <c r="Z23" i="2" s="1"/>
  <c r="AA23" i="2" s="1"/>
  <c r="Y23" i="2"/>
  <c r="J24" i="2"/>
  <c r="K24" i="2"/>
  <c r="L24" i="2" s="1"/>
  <c r="S24" i="2"/>
  <c r="T24" i="2"/>
  <c r="U24" i="2" s="1"/>
  <c r="V24" i="2"/>
  <c r="W24" i="2" s="1"/>
  <c r="Y24" i="2"/>
  <c r="J25" i="2"/>
  <c r="K25" i="2"/>
  <c r="L25" i="2"/>
  <c r="S25" i="2"/>
  <c r="T25" i="2"/>
  <c r="U25" i="2"/>
  <c r="V25" i="2"/>
  <c r="W25" i="2"/>
  <c r="Y25" i="2"/>
  <c r="Z25" i="2"/>
  <c r="AA25" i="2" s="1"/>
  <c r="J26" i="2"/>
  <c r="K26" i="2"/>
  <c r="L26" i="2" s="1"/>
  <c r="S26" i="2"/>
  <c r="T26" i="2"/>
  <c r="U26" i="2" s="1"/>
  <c r="Z26" i="2" s="1"/>
  <c r="AA26" i="2" s="1"/>
  <c r="V26" i="2"/>
  <c r="W26" i="2" s="1"/>
  <c r="Y26" i="2"/>
  <c r="J27" i="2"/>
  <c r="K27" i="2" s="1"/>
  <c r="L27" i="2" s="1"/>
  <c r="S27" i="2"/>
  <c r="T27" i="2"/>
  <c r="U27" i="2"/>
  <c r="V27" i="2"/>
  <c r="W27" i="2"/>
  <c r="Z27" i="2" s="1"/>
  <c r="AA27" i="2" s="1"/>
  <c r="Y27" i="2"/>
  <c r="J28" i="2"/>
  <c r="K28" i="2"/>
  <c r="L28" i="2" s="1"/>
  <c r="S28" i="2"/>
  <c r="T28" i="2"/>
  <c r="U28" i="2" s="1"/>
  <c r="V28" i="2"/>
  <c r="W28" i="2"/>
  <c r="Y28" i="2"/>
  <c r="Z28" i="2" s="1"/>
  <c r="AA28" i="2" s="1"/>
  <c r="J29" i="2"/>
  <c r="K29" i="2" s="1"/>
  <c r="L29" i="2" s="1"/>
  <c r="S29" i="2"/>
  <c r="T29" i="2"/>
  <c r="U29" i="2" s="1"/>
  <c r="V29" i="2"/>
  <c r="W29" i="2"/>
  <c r="Y29" i="2"/>
  <c r="Z29" i="2" s="1"/>
  <c r="AA29" i="2" s="1"/>
  <c r="J30" i="2"/>
  <c r="K30" i="2"/>
  <c r="L30" i="2"/>
  <c r="S30" i="2"/>
  <c r="T30" i="2"/>
  <c r="U30" i="2"/>
  <c r="V30" i="2"/>
  <c r="W30" i="2" s="1"/>
  <c r="Z30" i="2" s="1"/>
  <c r="AA30" i="2" s="1"/>
  <c r="Y30" i="2"/>
  <c r="J31" i="2"/>
  <c r="K31" i="2" s="1"/>
  <c r="L31" i="2"/>
  <c r="S31" i="2"/>
  <c r="T31" i="2"/>
  <c r="U31" i="2"/>
  <c r="V31" i="2"/>
  <c r="W31" i="2" s="1"/>
  <c r="Z31" i="2" s="1"/>
  <c r="AA31" i="2" s="1"/>
  <c r="Y31" i="2"/>
  <c r="J32" i="2"/>
  <c r="K32" i="2"/>
  <c r="L32" i="2" s="1"/>
  <c r="S32" i="2"/>
  <c r="T32" i="2"/>
  <c r="U32" i="2" s="1"/>
  <c r="V32" i="2"/>
  <c r="W32" i="2" s="1"/>
  <c r="Y32" i="2"/>
  <c r="J33" i="2"/>
  <c r="K33" i="2"/>
  <c r="L33" i="2"/>
  <c r="S33" i="2"/>
  <c r="T33" i="2"/>
  <c r="U33" i="2"/>
  <c r="V33" i="2"/>
  <c r="W33" i="2"/>
  <c r="Y33" i="2"/>
  <c r="Z33" i="2"/>
  <c r="AA33" i="2" s="1"/>
  <c r="J34" i="2"/>
  <c r="K34" i="2"/>
  <c r="L34" i="2" s="1"/>
  <c r="S34" i="2"/>
  <c r="T34" i="2"/>
  <c r="U34" i="2" s="1"/>
  <c r="Z34" i="2" s="1"/>
  <c r="AA34" i="2" s="1"/>
  <c r="V34" i="2"/>
  <c r="W34" i="2" s="1"/>
  <c r="Y34" i="2"/>
  <c r="Z21" i="2" l="1"/>
  <c r="AA21" i="2" s="1"/>
  <c r="L35" i="2"/>
  <c r="Z13" i="2"/>
  <c r="AA13" i="2" s="1"/>
  <c r="Z9" i="2"/>
  <c r="AA9" i="2" s="1"/>
  <c r="AG4" i="2"/>
  <c r="AB5" i="2"/>
  <c r="Z32" i="2"/>
  <c r="AA32" i="2" s="1"/>
  <c r="Z24" i="2"/>
  <c r="AA24" i="2" s="1"/>
  <c r="Z16" i="2"/>
  <c r="AA16" i="2" s="1"/>
  <c r="M7" i="2"/>
  <c r="Z8" i="2"/>
  <c r="AA8" i="2" s="1"/>
  <c r="AA35" i="2" s="1"/>
  <c r="AF7" i="2" l="1"/>
  <c r="M8" i="2"/>
  <c r="AB6" i="2"/>
  <c r="AG5" i="2"/>
  <c r="AB7" i="2" l="1"/>
  <c r="AG6" i="2"/>
  <c r="M9" i="2"/>
  <c r="AF8" i="2"/>
  <c r="AF9" i="2" l="1"/>
  <c r="M10" i="2"/>
  <c r="AG7" i="2"/>
  <c r="AB8" i="2"/>
  <c r="AG8" i="2" l="1"/>
  <c r="AB9" i="2"/>
  <c r="AF10" i="2"/>
  <c r="M11" i="2"/>
  <c r="AF11" i="2" l="1"/>
  <c r="M12" i="2"/>
  <c r="AB10" i="2"/>
  <c r="AG9" i="2"/>
  <c r="AG10" i="2" l="1"/>
  <c r="AB11" i="2"/>
  <c r="M13" i="2"/>
  <c r="AF12" i="2"/>
  <c r="AF13" i="2" l="1"/>
  <c r="M14" i="2"/>
  <c r="AB12" i="2"/>
  <c r="AG11" i="2"/>
  <c r="AG12" i="2" l="1"/>
  <c r="AB13" i="2"/>
  <c r="AF14" i="2"/>
  <c r="M15" i="2"/>
  <c r="AF15" i="2" l="1"/>
  <c r="M16" i="2"/>
  <c r="AB14" i="2"/>
  <c r="AG13" i="2"/>
  <c r="AG14" i="2" l="1"/>
  <c r="AB15" i="2"/>
  <c r="M17" i="2"/>
  <c r="AF16" i="2"/>
  <c r="AF17" i="2" l="1"/>
  <c r="M18" i="2"/>
  <c r="AG15" i="2"/>
  <c r="AB16" i="2"/>
  <c r="AG16" i="2" l="1"/>
  <c r="AB17" i="2"/>
  <c r="AF18" i="2"/>
  <c r="M19" i="2"/>
  <c r="AF19" i="2" l="1"/>
  <c r="M20" i="2"/>
  <c r="AB18" i="2"/>
  <c r="AG17" i="2"/>
  <c r="AG18" i="2" l="1"/>
  <c r="AB19" i="2"/>
  <c r="M21" i="2"/>
  <c r="AF20" i="2"/>
  <c r="AF21" i="2" l="1"/>
  <c r="M22" i="2"/>
  <c r="AB20" i="2"/>
  <c r="AG19" i="2"/>
  <c r="AG20" i="2" l="1"/>
  <c r="AB21" i="2"/>
  <c r="AF22" i="2"/>
  <c r="M23" i="2"/>
  <c r="AF23" i="2" l="1"/>
  <c r="M24" i="2"/>
  <c r="AB22" i="2"/>
  <c r="AG21" i="2"/>
  <c r="AG22" i="2" l="1"/>
  <c r="AB23" i="2"/>
  <c r="M25" i="2"/>
  <c r="AF24" i="2"/>
  <c r="AF25" i="2" l="1"/>
  <c r="M26" i="2"/>
  <c r="AG23" i="2"/>
  <c r="AB24" i="2"/>
  <c r="AG24" i="2" l="1"/>
  <c r="AB25" i="2"/>
  <c r="AF26" i="2"/>
  <c r="M27" i="2"/>
  <c r="AF27" i="2" l="1"/>
  <c r="M28" i="2"/>
  <c r="AB26" i="2"/>
  <c r="AG25" i="2"/>
  <c r="AG26" i="2" l="1"/>
  <c r="AB27" i="2"/>
  <c r="M29" i="2"/>
  <c r="AF28" i="2"/>
  <c r="AF29" i="2" l="1"/>
  <c r="M30" i="2"/>
  <c r="AB28" i="2"/>
  <c r="AG27" i="2"/>
  <c r="AG28" i="2" l="1"/>
  <c r="AB29" i="2"/>
  <c r="AF30" i="2"/>
  <c r="M31" i="2"/>
  <c r="AF31" i="2" l="1"/>
  <c r="M32" i="2"/>
  <c r="AB30" i="2"/>
  <c r="AG29" i="2"/>
  <c r="AG30" i="2" l="1"/>
  <c r="AB31" i="2"/>
  <c r="M33" i="2"/>
  <c r="AF32" i="2"/>
  <c r="AF33" i="2" l="1"/>
  <c r="M34" i="2"/>
  <c r="AF34" i="2" s="1"/>
  <c r="AG31" i="2"/>
  <c r="AB32" i="2"/>
  <c r="AG32" i="2" l="1"/>
  <c r="AB33" i="2"/>
  <c r="AB34" i="2" l="1"/>
  <c r="AG34" i="2" s="1"/>
  <c r="AG33" i="2"/>
</calcChain>
</file>

<file path=xl/comments1.xml><?xml version="1.0" encoding="utf-8"?>
<comments xmlns="http://schemas.openxmlformats.org/spreadsheetml/2006/main">
  <authors>
    <author>Dermot Kehily</author>
  </authors>
  <commentList>
    <comment ref="AF3" authorId="0" shapeId="0">
      <text>
        <r>
          <rPr>
            <b/>
            <sz val="9"/>
            <color indexed="81"/>
            <rFont val="Tahoma"/>
            <family val="2"/>
          </rPr>
          <t>Dermot Kehily: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<sst xmlns="http://schemas.openxmlformats.org/spreadsheetml/2006/main" count="39" uniqueCount="22">
  <si>
    <t>LCC</t>
  </si>
  <si>
    <t>System with</t>
  </si>
  <si>
    <t>Do Not Install</t>
  </si>
  <si>
    <t>YEAR</t>
  </si>
  <si>
    <t>Cumulative Present Value</t>
  </si>
  <si>
    <t xml:space="preserve">Present Value </t>
  </si>
  <si>
    <t>Escalated Total Costs</t>
  </si>
  <si>
    <t>Escalated Water Charges</t>
  </si>
  <si>
    <t>Water charges</t>
  </si>
  <si>
    <t>Escalated Running Costs</t>
  </si>
  <si>
    <t>Running costs</t>
  </si>
  <si>
    <t>Escaleted Replacement Costs</t>
  </si>
  <si>
    <t>Replacement</t>
  </si>
  <si>
    <t>Escalated Maintenance</t>
  </si>
  <si>
    <t>Maintenance cost</t>
  </si>
  <si>
    <t>Capital cost</t>
  </si>
  <si>
    <t xml:space="preserve">Total Present Value </t>
  </si>
  <si>
    <t>Escalation</t>
  </si>
  <si>
    <t>Yearly Comparison of NPV's (Cumulated)</t>
  </si>
  <si>
    <t>Discount Rate</t>
  </si>
  <si>
    <t>Option 2: Install a Rainwater Harvesting system with U.V. Sterilisation</t>
  </si>
  <si>
    <t>Option 1: Dont Install a Rainwater Harvesting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</si>
</sst>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2" fillId="0" borderId="0" xfId="1" applyFont="1"/>
    <xf numFmtId="2" fontId="2" fillId="0" borderId="0" xfId="1" applyNumberFormat="1" applyFont="1"/>
    <xf numFmtId="4" fontId="1" fillId="0" borderId="1" xfId="1" applyNumberFormat="1" applyFill="1" applyBorder="1"/>
    <xf numFmtId="0" fontId="1" fillId="0" borderId="1" xfId="1" applyFill="1" applyBorder="1" applyAlignment="1">
      <alignment horizontal="left"/>
    </xf>
    <xf numFmtId="0" fontId="1" fillId="0" borderId="2" xfId="1" applyBorder="1" applyAlignment="1">
      <alignment horizontal="left"/>
    </xf>
    <xf numFmtId="0" fontId="1" fillId="2" borderId="1" xfId="1" applyFill="1" applyBorder="1" applyAlignment="1">
      <alignment horizontal="left"/>
    </xf>
    <xf numFmtId="2" fontId="1" fillId="2" borderId="1" xfId="1" applyNumberFormat="1" applyFill="1" applyBorder="1" applyAlignment="1">
      <alignment horizontal="left"/>
    </xf>
    <xf numFmtId="164" fontId="1" fillId="2" borderId="1" xfId="1" applyNumberFormat="1" applyFill="1" applyBorder="1" applyAlignment="1">
      <alignment horizontal="left"/>
    </xf>
    <xf numFmtId="2" fontId="1" fillId="3" borderId="1" xfId="1" applyNumberFormat="1" applyFill="1" applyBorder="1" applyAlignment="1">
      <alignment horizontal="left"/>
    </xf>
    <xf numFmtId="0" fontId="1" fillId="0" borderId="1" xfId="1" applyBorder="1" applyAlignment="1">
      <alignment horizontal="left"/>
    </xf>
    <xf numFmtId="2" fontId="1" fillId="3" borderId="2" xfId="1" applyNumberFormat="1" applyFill="1" applyBorder="1" applyAlignment="1">
      <alignment horizontal="left"/>
    </xf>
    <xf numFmtId="2" fontId="1" fillId="0" borderId="1" xfId="1" applyNumberFormat="1" applyBorder="1" applyAlignment="1">
      <alignment horizontal="left"/>
    </xf>
    <xf numFmtId="4" fontId="1" fillId="0" borderId="2" xfId="1" applyNumberFormat="1" applyFill="1" applyBorder="1"/>
    <xf numFmtId="0" fontId="1" fillId="0" borderId="2" xfId="1" applyFill="1" applyBorder="1" applyAlignment="1">
      <alignment horizontal="left"/>
    </xf>
    <xf numFmtId="0" fontId="1" fillId="2" borderId="2" xfId="1" applyFill="1" applyBorder="1" applyAlignment="1">
      <alignment horizontal="left"/>
    </xf>
    <xf numFmtId="2" fontId="1" fillId="2" borderId="2" xfId="1" applyNumberFormat="1" applyFill="1" applyBorder="1" applyAlignment="1">
      <alignment horizontal="left"/>
    </xf>
    <xf numFmtId="164" fontId="1" fillId="2" borderId="2" xfId="1" applyNumberFormat="1" applyFill="1" applyBorder="1" applyAlignment="1">
      <alignment horizontal="left"/>
    </xf>
    <xf numFmtId="2" fontId="1" fillId="0" borderId="2" xfId="1" applyNumberFormat="1" applyBorder="1" applyAlignment="1">
      <alignment horizontal="left"/>
    </xf>
    <xf numFmtId="0" fontId="1" fillId="0" borderId="3" xfId="1" applyFill="1" applyBorder="1" applyAlignment="1">
      <alignment horizontal="left"/>
    </xf>
    <xf numFmtId="0" fontId="1" fillId="2" borderId="3" xfId="1" applyFill="1" applyBorder="1" applyAlignment="1">
      <alignment horizontal="left"/>
    </xf>
    <xf numFmtId="2" fontId="2" fillId="2" borderId="3" xfId="1" applyNumberFormat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2" fontId="1" fillId="2" borderId="3" xfId="1" applyNumberFormat="1" applyFill="1" applyBorder="1" applyAlignment="1">
      <alignment horizontal="left"/>
    </xf>
    <xf numFmtId="0" fontId="2" fillId="3" borderId="3" xfId="1" applyFont="1" applyFill="1" applyBorder="1" applyAlignment="1">
      <alignment horizontal="left"/>
    </xf>
    <xf numFmtId="0" fontId="1" fillId="0" borderId="3" xfId="1" applyBorder="1" applyAlignment="1">
      <alignment horizontal="left"/>
    </xf>
    <xf numFmtId="2" fontId="1" fillId="0" borderId="3" xfId="1" applyNumberFormat="1" applyBorder="1" applyAlignment="1">
      <alignment horizontal="left"/>
    </xf>
    <xf numFmtId="0" fontId="2" fillId="4" borderId="4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1" fillId="0" borderId="2" xfId="1" applyFill="1" applyBorder="1"/>
    <xf numFmtId="0" fontId="2" fillId="4" borderId="3" xfId="1" applyFont="1" applyFill="1" applyBorder="1" applyAlignment="1">
      <alignment horizontal="center" vertical="center" wrapText="1"/>
    </xf>
    <xf numFmtId="2" fontId="2" fillId="4" borderId="3" xfId="1" applyNumberFormat="1" applyFont="1" applyFill="1" applyBorder="1" applyAlignment="1">
      <alignment horizontal="center" vertical="center" wrapText="1"/>
    </xf>
    <xf numFmtId="0" fontId="1" fillId="5" borderId="5" xfId="1" applyFill="1" applyBorder="1"/>
    <xf numFmtId="0" fontId="1" fillId="5" borderId="6" xfId="1" applyFill="1" applyBorder="1"/>
    <xf numFmtId="0" fontId="1" fillId="5" borderId="7" xfId="1" applyFill="1" applyBorder="1"/>
    <xf numFmtId="10" fontId="1" fillId="0" borderId="0" xfId="1" applyNumberFormat="1" applyBorder="1"/>
    <xf numFmtId="10" fontId="2" fillId="5" borderId="5" xfId="1" applyNumberFormat="1" applyFont="1" applyFill="1" applyBorder="1"/>
    <xf numFmtId="0" fontId="2" fillId="5" borderId="6" xfId="1" applyFont="1" applyFill="1" applyBorder="1"/>
    <xf numFmtId="0" fontId="2" fillId="5" borderId="8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9" fontId="1" fillId="0" borderId="0" xfId="1" applyNumberFormat="1" applyBorder="1"/>
    <xf numFmtId="10" fontId="2" fillId="5" borderId="11" xfId="1" applyNumberFormat="1" applyFont="1" applyFill="1" applyBorder="1"/>
    <xf numFmtId="0" fontId="2" fillId="5" borderId="9" xfId="1" applyFont="1" applyFill="1" applyBorder="1"/>
    <xf numFmtId="0" fontId="1" fillId="5" borderId="9" xfId="1" applyFill="1" applyBorder="1"/>
    <xf numFmtId="0" fontId="3" fillId="5" borderId="10" xfId="1" applyFont="1" applyFill="1" applyBorder="1"/>
    <xf numFmtId="0" fontId="4" fillId="5" borderId="10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78937007874016"/>
          <c:y val="0.17634259259259263"/>
          <c:w val="0.8269884076990375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'LCC Excer 2'!$AF$3</c:f>
              <c:strCache>
                <c:ptCount val="1"/>
                <c:pt idx="0">
                  <c:v>Do Not Install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'LCC Excer 2'!$AF$4:$AF$34</c:f>
              <c:numCache>
                <c:formatCode>#,##0.00</c:formatCode>
                <c:ptCount val="31"/>
                <c:pt idx="0">
                  <c:v>0</c:v>
                </c:pt>
                <c:pt idx="1">
                  <c:v>637.61904761904759</c:v>
                </c:pt>
                <c:pt idx="2">
                  <c:v>1263.0929705215417</c:v>
                </c:pt>
                <c:pt idx="3">
                  <c:v>1876.6531044163694</c:v>
                </c:pt>
                <c:pt idx="4">
                  <c:v>2478.5263786179621</c:v>
                </c:pt>
                <c:pt idx="5">
                  <c:v>3068.9353999776199</c:v>
                </c:pt>
                <c:pt idx="6">
                  <c:v>3648.0985352161415</c:v>
                </c:pt>
                <c:pt idx="7">
                  <c:v>4216.2299916882148</c:v>
                </c:pt>
                <c:pt idx="8">
                  <c:v>4773.5398966084394</c:v>
                </c:pt>
                <c:pt idx="9">
                  <c:v>5320.2343747682789</c:v>
                </c:pt>
                <c:pt idx="10">
                  <c:v>5856.5156247726927</c:v>
                </c:pt>
                <c:pt idx="11">
                  <c:v>6382.5819938246414</c:v>
                </c:pt>
                <c:pt idx="12">
                  <c:v>6898.6280510851238</c:v>
                </c:pt>
                <c:pt idx="13">
                  <c:v>7404.8446596358826</c:v>
                </c:pt>
                <c:pt idx="14">
                  <c:v>7901.4190470713893</c:v>
                </c:pt>
                <c:pt idx="15">
                  <c:v>8388.5348747462194</c:v>
                </c:pt>
                <c:pt idx="16">
                  <c:v>8866.3723057034349</c:v>
                </c:pt>
                <c:pt idx="17">
                  <c:v>9335.1080713090832</c:v>
                </c:pt>
                <c:pt idx="18">
                  <c:v>9794.9155366174818</c:v>
                </c:pt>
                <c:pt idx="19">
                  <c:v>10245.964764491435</c:v>
                </c:pt>
                <c:pt idx="20">
                  <c:v>10688.422578501122</c:v>
                </c:pt>
                <c:pt idx="21">
                  <c:v>11122.45262462491</c:v>
                </c:pt>
                <c:pt idx="22">
                  <c:v>11548.215431774912</c:v>
                </c:pt>
                <c:pt idx="23">
                  <c:v>11965.868471169675</c:v>
                </c:pt>
                <c:pt idx="24">
                  <c:v>12375.566214575967</c:v>
                </c:pt>
                <c:pt idx="25">
                  <c:v>12777.460191441187</c:v>
                </c:pt>
                <c:pt idx="26">
                  <c:v>13171.699044937544</c:v>
                </c:pt>
                <c:pt idx="27">
                  <c:v>13558.428586938733</c:v>
                </c:pt>
                <c:pt idx="28">
                  <c:v>13937.791851949423</c:v>
                </c:pt>
                <c:pt idx="29">
                  <c:v>14309.929150007529</c:v>
                </c:pt>
                <c:pt idx="30">
                  <c:v>14674.978118578814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C-4938-9DFC-682542F5C575}"/>
            </c:ext>
          </c:extLst>
        </c:ser>
        <c:ser>
          <c:idx val="1"/>
          <c:order val="1"/>
          <c:tx>
            <c:strRef>
              <c:f>'LCC Excer 2'!$AG$3</c:f>
              <c:strCache>
                <c:ptCount val="1"/>
                <c:pt idx="0">
                  <c:v>System with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'LCC Excer 2'!$AG$4:$AG$34</c:f>
              <c:numCache>
                <c:formatCode>#,##0.00</c:formatCode>
                <c:ptCount val="31"/>
                <c:pt idx="0">
                  <c:v>5400</c:v>
                </c:pt>
                <c:pt idx="1">
                  <c:v>5664.8571428571431</c:v>
                </c:pt>
                <c:pt idx="2">
                  <c:v>5972.7827664399092</c:v>
                </c:pt>
                <c:pt idx="3">
                  <c:v>6227.6462066731456</c:v>
                </c:pt>
                <c:pt idx="4">
                  <c:v>6531.3607204241034</c:v>
                </c:pt>
                <c:pt idx="5">
                  <c:v>6776.6075446811919</c:v>
                </c:pt>
                <c:pt idx="6">
                  <c:v>7462.6931048868246</c:v>
                </c:pt>
                <c:pt idx="7">
                  <c:v>7698.6861714213783</c:v>
                </c:pt>
                <c:pt idx="8">
                  <c:v>7973.0541246128732</c:v>
                </c:pt>
                <c:pt idx="9">
                  <c:v>8200.1426001561904</c:v>
                </c:pt>
                <c:pt idx="10">
                  <c:v>8470.7583693891866</c:v>
                </c:pt>
                <c:pt idx="11">
                  <c:v>8689.2782457646117</c:v>
                </c:pt>
                <c:pt idx="12">
                  <c:v>9300.5943443654905</c:v>
                </c:pt>
                <c:pt idx="13">
                  <c:v>9510.8689356096529</c:v>
                </c:pt>
                <c:pt idx="14">
                  <c:v>9755.3363263471329</c:v>
                </c:pt>
                <c:pt idx="15">
                  <c:v>9957.6767470736013</c:v>
                </c:pt>
                <c:pt idx="16">
                  <c:v>10198.800866079704</c:v>
                </c:pt>
                <c:pt idx="17">
                  <c:v>10393.506491792819</c:v>
                </c:pt>
                <c:pt idx="18">
                  <c:v>10938.201489158153</c:v>
                </c:pt>
                <c:pt idx="19">
                  <c:v>11125.560399198102</c:v>
                </c:pt>
                <c:pt idx="20">
                  <c:v>11343.385784556718</c:v>
                </c:pt>
                <c:pt idx="21">
                  <c:v>11523.675188331215</c:v>
                </c:pt>
                <c:pt idx="22">
                  <c:v>11738.521651016139</c:v>
                </c:pt>
                <c:pt idx="23">
                  <c:v>11912.008298149349</c:v>
                </c:pt>
                <c:pt idx="24">
                  <c:v>12397.342548030649</c:v>
                </c:pt>
                <c:pt idx="25">
                  <c:v>12564.283123036201</c:v>
                </c:pt>
                <c:pt idx="26">
                  <c:v>12758.369943219022</c:v>
                </c:pt>
                <c:pt idx="27">
                  <c:v>12919.011445281054</c:v>
                </c:pt>
                <c:pt idx="28">
                  <c:v>13110.443985163372</c:v>
                </c:pt>
                <c:pt idx="29">
                  <c:v>13265.024093587508</c:v>
                </c:pt>
                <c:pt idx="30">
                  <c:v>13697.466717895029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C-4938-9DFC-682542F5C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5014047"/>
        <c:axId val="1330629695"/>
      </c:lineChart>
      <c:catAx>
        <c:axId val="11150140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0629695"/>
        <c:crosses val="autoZero"/>
        <c:auto val="1"/>
        <c:lblAlgn val="ctr"/>
        <c:lblOffset val="100"/>
        <c:noMultiLvlLbl val="0"/>
      </c:catAx>
      <c:valAx>
        <c:axId val="133062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01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84665</xdr:colOff>
      <xdr:row>37</xdr:row>
      <xdr:rowOff>131233</xdr:rowOff>
    </xdr:from>
    <xdr:to>
      <xdr:col>30</xdr:col>
      <xdr:colOff>507999</xdr:colOff>
      <xdr:row>57</xdr:row>
      <xdr:rowOff>105833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rmot.kehily/OneDrive%20-%20Technological%20University%20Dublin/TOPICS/LCC/New%20Project%20_%20Tutorial%20in%20LCC/LCC%20tutor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Kehily\My%20Documents\Dermots%20%20Documents\My%20Dropbox\KSN%20Project\Sandwell_Schools_4DC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rmot.kehily\My%20Documents\My%20Dropbox\KSN%20Project\Sandwell_Schools_4DC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le 1"/>
      <sheetName val="Single  wE"/>
      <sheetName val="Series"/>
      <sheetName val="Cash Flow"/>
      <sheetName val="LCC Excer 1"/>
      <sheetName val="LCC Ex 3 Real"/>
      <sheetName val="LCC Ex 3 Nominal"/>
      <sheetName val="LCC Ex 3 PV"/>
      <sheetName val="Base Cost FM "/>
      <sheetName val="Base Cost Life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3">
          <cell r="AG3" t="str">
            <v>Base</v>
          </cell>
          <cell r="AH3">
            <v>18</v>
          </cell>
        </row>
        <row r="4">
          <cell r="AG4" t="str">
            <v>WhatIF</v>
          </cell>
          <cell r="AH4">
            <v>19</v>
          </cell>
        </row>
        <row r="5">
          <cell r="AG5" t="str">
            <v>Option 2</v>
          </cell>
          <cell r="AH5">
            <v>20</v>
          </cell>
        </row>
        <row r="6">
          <cell r="AG6" t="str">
            <v>Option 3</v>
          </cell>
          <cell r="AH6">
            <v>21</v>
          </cell>
        </row>
        <row r="7">
          <cell r="AG7">
            <v>4</v>
          </cell>
          <cell r="AH7">
            <v>22</v>
          </cell>
        </row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  <cell r="S8">
            <v>1</v>
          </cell>
          <cell r="T8" t="str">
            <v>Base</v>
          </cell>
          <cell r="AG8">
            <v>5</v>
          </cell>
          <cell r="AH8">
            <v>23</v>
          </cell>
        </row>
        <row r="9">
          <cell r="AG9">
            <v>6</v>
          </cell>
          <cell r="AH9">
            <v>24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  <cell r="T10" t="str">
            <v>Base</v>
          </cell>
          <cell r="U10" t="str">
            <v>WhatIF</v>
          </cell>
          <cell r="V10" t="str">
            <v>Option 2</v>
          </cell>
          <cell r="W10" t="str">
            <v>Option 3</v>
          </cell>
          <cell r="X10">
            <v>4</v>
          </cell>
          <cell r="Y10">
            <v>5</v>
          </cell>
          <cell r="Z10">
            <v>6</v>
          </cell>
          <cell r="AA10">
            <v>7</v>
          </cell>
          <cell r="AB10">
            <v>8</v>
          </cell>
          <cell r="AC10">
            <v>9</v>
          </cell>
          <cell r="AD10">
            <v>10</v>
          </cell>
          <cell r="AE10">
            <v>11</v>
          </cell>
          <cell r="AG10">
            <v>7</v>
          </cell>
          <cell r="AH10">
            <v>25</v>
          </cell>
        </row>
        <row r="11">
          <cell r="C11" t="str">
            <v>CLIENT</v>
          </cell>
          <cell r="P11" t="str">
            <v>CLIENT</v>
          </cell>
          <cell r="AG11">
            <v>8</v>
          </cell>
          <cell r="AH11">
            <v>26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  <cell r="AG12">
            <v>9</v>
          </cell>
          <cell r="AH12">
            <v>27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  <cell r="AG13">
            <v>10</v>
          </cell>
          <cell r="AH13">
            <v>28</v>
          </cell>
        </row>
        <row r="14">
          <cell r="AG14">
            <v>11</v>
          </cell>
          <cell r="AH14">
            <v>29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  <cell r="AG15">
            <v>0</v>
          </cell>
          <cell r="AH15">
            <v>99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40683.822421296296</v>
          </cell>
          <cell r="P26" t="str">
            <v>Tody's date</v>
          </cell>
          <cell r="Q26">
            <v>40683.822421296296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  <cell r="U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  <cell r="U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  <cell r="U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  <cell r="V84">
            <v>1.5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  <cell r="U119">
            <v>3.7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  <cell r="U127">
            <v>3.7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  <cell r="U136">
            <v>295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  <cell r="U152">
            <v>11000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  <cell r="U217">
            <v>1839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  <cell r="U329">
            <v>30.8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  <cell r="U447">
            <v>221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  <cell r="U786">
            <v>0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  <cell r="U900" t="str">
            <v>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  <cell r="U919">
            <v>8736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  <cell r="U970">
            <v>0.06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  <cell r="U971">
            <v>0.02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  <cell r="U976">
            <v>60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  <cell r="U977">
            <v>2.5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  <cell r="U978">
            <v>7.5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  <row r="996">
          <cell r="C996" t="str">
            <v>End</v>
          </cell>
          <cell r="P996">
            <v>562</v>
          </cell>
          <cell r="T996" t="str">
            <v>End</v>
          </cell>
        </row>
      </sheetData>
      <sheetData sheetId="2"/>
      <sheetData sheetId="3">
        <row r="11">
          <cell r="B11" t="b">
            <v>1</v>
          </cell>
        </row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 t="b">
            <v>1</v>
          </cell>
        </row>
        <row r="17">
          <cell r="B17" t="b">
            <v>1</v>
          </cell>
        </row>
        <row r="18">
          <cell r="B18" t="b">
            <v>0</v>
          </cell>
        </row>
        <row r="19">
          <cell r="B19" t="b">
            <v>0</v>
          </cell>
        </row>
        <row r="20">
          <cell r="B20" t="b">
            <v>0</v>
          </cell>
        </row>
        <row r="21">
          <cell r="B21" t="b">
            <v>0</v>
          </cell>
        </row>
        <row r="23">
          <cell r="B23" t="b">
            <v>0</v>
          </cell>
        </row>
        <row r="24">
          <cell r="B24" t="b">
            <v>0</v>
          </cell>
        </row>
        <row r="25">
          <cell r="B25" t="b">
            <v>0</v>
          </cell>
        </row>
        <row r="27">
          <cell r="B27" t="b">
            <v>0</v>
          </cell>
        </row>
      </sheetData>
      <sheetData sheetId="4"/>
      <sheetData sheetId="5">
        <row r="10">
          <cell r="B10">
            <v>10.763909999999999</v>
          </cell>
        </row>
        <row r="19">
          <cell r="K19">
            <v>1839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4">
          <cell r="T114">
            <v>4.9999999999999989E-2</v>
          </cell>
        </row>
      </sheetData>
      <sheetData sheetId="16">
        <row r="12">
          <cell r="X12">
            <v>0</v>
          </cell>
          <cell r="Y12">
            <v>25</v>
          </cell>
          <cell r="Z12" t="str">
            <v>Unclassified</v>
          </cell>
          <cell r="AA12" t="str">
            <v>&lt;25</v>
          </cell>
          <cell r="AB12" t="str">
            <v>&lt;36</v>
          </cell>
        </row>
        <row r="13">
          <cell r="X13">
            <v>25</v>
          </cell>
          <cell r="Y13">
            <v>40</v>
          </cell>
          <cell r="Z13" t="str">
            <v>Pass</v>
          </cell>
          <cell r="AA13" t="str">
            <v>≥25-&lt;40</v>
          </cell>
          <cell r="AB13" t="str">
            <v>≥36-&lt;48</v>
          </cell>
        </row>
        <row r="14">
          <cell r="X14">
            <v>40</v>
          </cell>
          <cell r="Y14">
            <v>55</v>
          </cell>
          <cell r="Z14" t="str">
            <v>Good</v>
          </cell>
          <cell r="AA14" t="str">
            <v>≥40-&lt;55</v>
          </cell>
          <cell r="AB14" t="str">
            <v>≥48-&lt;60</v>
          </cell>
        </row>
        <row r="15">
          <cell r="X15">
            <v>55</v>
          </cell>
          <cell r="Y15">
            <v>70</v>
          </cell>
          <cell r="Z15" t="str">
            <v>Very good</v>
          </cell>
          <cell r="AA15" t="str">
            <v>≥55-&lt;70</v>
          </cell>
          <cell r="AB15" t="str">
            <v>≥60-&lt;70</v>
          </cell>
        </row>
        <row r="16">
          <cell r="X16">
            <v>70</v>
          </cell>
          <cell r="Y16">
            <v>120</v>
          </cell>
          <cell r="Z16" t="str">
            <v>Excellent</v>
          </cell>
          <cell r="AA16" t="str">
            <v>≥70</v>
          </cell>
          <cell r="AB16" t="str">
            <v>≥70</v>
          </cell>
        </row>
      </sheetData>
      <sheetData sheetId="17"/>
      <sheetData sheetId="18">
        <row r="7">
          <cell r="B7" t="str">
            <v>National average</v>
          </cell>
          <cell r="C7">
            <v>1</v>
          </cell>
          <cell r="E7" t="str">
            <v>1985/1</v>
          </cell>
          <cell r="F7">
            <v>100</v>
          </cell>
          <cell r="G7" t="str">
            <v>Actual</v>
          </cell>
          <cell r="I7" t="str">
            <v>100_</v>
          </cell>
          <cell r="J7" t="str">
            <v>Utilities</v>
          </cell>
          <cell r="AL7" t="str">
            <v>Australia</v>
          </cell>
          <cell r="AQ7">
            <v>1</v>
          </cell>
          <cell r="AR7" t="str">
            <v>SUBSTRUCTURE</v>
          </cell>
          <cell r="AT7" t="str">
            <v>5D</v>
          </cell>
          <cell r="AX7">
            <v>0</v>
          </cell>
          <cell r="AY7" t="str">
            <v>Nr</v>
          </cell>
          <cell r="BA7" t="str">
            <v>Walls 1979 -2001</v>
          </cell>
          <cell r="BB7">
            <v>0.45</v>
          </cell>
          <cell r="BD7" t="str">
            <v>Birmingham Office</v>
          </cell>
          <cell r="BE7" t="str">
            <v>Rider Levett Bucknal UK Limited</v>
          </cell>
          <cell r="BF7" t="str">
            <v>Level 2</v>
          </cell>
          <cell r="BG7" t="str">
            <v>Millennium Point</v>
          </cell>
          <cell r="BH7" t="str">
            <v>Curzon Street</v>
          </cell>
          <cell r="BI7" t="str">
            <v>Birmingham</v>
          </cell>
          <cell r="BJ7" t="str">
            <v xml:space="preserve">B4 7XG </v>
          </cell>
          <cell r="BK7" t="str">
            <v xml:space="preserve">E-mail: mark.weaver@uk.rlb.com </v>
          </cell>
          <cell r="BL7" t="str">
            <v xml:space="preserve"> 0121 503 1500 </v>
          </cell>
          <cell r="BM7" t="str">
            <v xml:space="preserve"> 0121 503 1501 </v>
          </cell>
          <cell r="BN7" t="str">
            <v>UK.rlb.com</v>
          </cell>
        </row>
        <row r="8">
          <cell r="B8" t="str">
            <v>South West</v>
          </cell>
          <cell r="C8">
            <v>0.98</v>
          </cell>
          <cell r="E8" t="str">
            <v>1998/1</v>
          </cell>
          <cell r="F8">
            <v>141</v>
          </cell>
          <cell r="G8" t="str">
            <v>Actual</v>
          </cell>
          <cell r="I8" t="str">
            <v>114_</v>
          </cell>
          <cell r="J8" t="str">
            <v>Railway stations</v>
          </cell>
          <cell r="K8">
            <v>1344</v>
          </cell>
          <cell r="N8">
            <v>0</v>
          </cell>
          <cell r="O8">
            <v>0</v>
          </cell>
          <cell r="P8">
            <v>0</v>
          </cell>
          <cell r="AL8" t="str">
            <v>Borders</v>
          </cell>
          <cell r="AQ8" t="str">
            <v>1A</v>
          </cell>
          <cell r="AR8" t="str">
            <v>Substructure</v>
          </cell>
          <cell r="AT8" t="str">
            <v>D</v>
          </cell>
          <cell r="AX8">
            <v>1</v>
          </cell>
          <cell r="AY8" t="str">
            <v>m</v>
          </cell>
          <cell r="BA8" t="str">
            <v>Ground slabs 1979 -2001</v>
          </cell>
          <cell r="BB8">
            <v>0.45</v>
          </cell>
          <cell r="BD8" t="str">
            <v>Bristol Office</v>
          </cell>
          <cell r="BE8" t="str">
            <v>Rider Levett Bucknal UK Limited</v>
          </cell>
          <cell r="BF8" t="str">
            <v>Grosvenor House</v>
          </cell>
          <cell r="BG8" t="str">
            <v>149 Whiteladies Road</v>
          </cell>
          <cell r="BH8" t="str">
            <v xml:space="preserve"> </v>
          </cell>
          <cell r="BI8" t="str">
            <v>Bristol</v>
          </cell>
          <cell r="BJ8" t="str">
            <v xml:space="preserve">BS8 2RA </v>
          </cell>
          <cell r="BK8" t="str">
            <v xml:space="preserve">E-mail: mark.williamson@uk.rlb.com </v>
          </cell>
          <cell r="BL8" t="str">
            <v xml:space="preserve"> 0117 974 1122 </v>
          </cell>
          <cell r="BM8" t="str">
            <v xml:space="preserve"> 0117 974 1141 </v>
          </cell>
          <cell r="BN8" t="str">
            <v>UK.rlb.com</v>
          </cell>
        </row>
        <row r="9">
          <cell r="B9" t="str">
            <v>South East</v>
          </cell>
          <cell r="C9">
            <v>1.06</v>
          </cell>
          <cell r="E9" t="str">
            <v>1998/2</v>
          </cell>
          <cell r="F9">
            <v>147</v>
          </cell>
          <cell r="G9" t="str">
            <v>Actual</v>
          </cell>
          <cell r="I9" t="str">
            <v>116_</v>
          </cell>
          <cell r="J9" t="str">
            <v xml:space="preserve">Railway control buildings </v>
          </cell>
          <cell r="K9">
            <v>773</v>
          </cell>
          <cell r="N9">
            <v>0</v>
          </cell>
          <cell r="O9">
            <v>0</v>
          </cell>
          <cell r="P9">
            <v>0</v>
          </cell>
          <cell r="AL9" t="str">
            <v>East Anglia</v>
          </cell>
          <cell r="AQ9">
            <v>2</v>
          </cell>
          <cell r="AR9" t="str">
            <v>SUPERSTRUCTURE</v>
          </cell>
          <cell r="AT9" t="str">
            <v>W</v>
          </cell>
          <cell r="AX9">
            <v>2</v>
          </cell>
          <cell r="AY9" t="str">
            <v>m²</v>
          </cell>
          <cell r="BA9" t="str">
            <v>Pitched roof 1979 -2001</v>
          </cell>
          <cell r="BB9">
            <v>0.35</v>
          </cell>
          <cell r="BD9" t="str">
            <v>Liverpool Office</v>
          </cell>
          <cell r="BE9" t="str">
            <v>Rider Levett Bucknal UK Limited</v>
          </cell>
          <cell r="BF9" t="str">
            <v>Suite 513</v>
          </cell>
          <cell r="BG9" t="str">
            <v>The Corn Exchange</v>
          </cell>
          <cell r="BH9" t="str">
            <v>Fenwick Street</v>
          </cell>
          <cell r="BI9" t="str">
            <v>Liverpool</v>
          </cell>
          <cell r="BJ9" t="str">
            <v xml:space="preserve">L2 7QL </v>
          </cell>
          <cell r="BK9" t="str">
            <v xml:space="preserve">E-mail: steve.power@uk.rlb.com </v>
          </cell>
          <cell r="BL9" t="str">
            <v xml:space="preserve"> 0151 225 0264 </v>
          </cell>
          <cell r="BM9" t="str">
            <v xml:space="preserve"> 0151 225 0269 </v>
          </cell>
          <cell r="BN9" t="str">
            <v>UK.rlb.com</v>
          </cell>
        </row>
        <row r="10">
          <cell r="B10" t="str">
            <v>Greater London</v>
          </cell>
          <cell r="C10">
            <v>1.18</v>
          </cell>
          <cell r="E10" t="str">
            <v>1998/3</v>
          </cell>
          <cell r="F10">
            <v>148</v>
          </cell>
          <cell r="G10" t="str">
            <v>Actual</v>
          </cell>
          <cell r="I10" t="str">
            <v>116_2</v>
          </cell>
          <cell r="J10" t="str">
            <v>Railway relay buildings</v>
          </cell>
          <cell r="K10">
            <v>697</v>
          </cell>
          <cell r="O10">
            <v>0</v>
          </cell>
          <cell r="P10">
            <v>0</v>
          </cell>
          <cell r="AL10" t="str">
            <v>East Pennines</v>
          </cell>
          <cell r="AQ10" t="str">
            <v>2A</v>
          </cell>
          <cell r="AR10" t="str">
            <v>Frame</v>
          </cell>
          <cell r="AT10" t="str">
            <v>BW</v>
          </cell>
          <cell r="AX10">
            <v>3</v>
          </cell>
          <cell r="AY10" t="str">
            <v>m³</v>
          </cell>
          <cell r="BA10" t="str">
            <v>Flat roof 1979 -2001</v>
          </cell>
          <cell r="BB10">
            <v>0.35</v>
          </cell>
          <cell r="BD10" t="str">
            <v xml:space="preserve">London Office </v>
          </cell>
          <cell r="BE10" t="str">
            <v>Rider Levett Bucknal UK Limited</v>
          </cell>
          <cell r="BF10" t="str">
            <v>Cutlers Court</v>
          </cell>
          <cell r="BG10" t="str">
            <v>115 Houndsditch</v>
          </cell>
          <cell r="BH10" t="str">
            <v xml:space="preserve"> </v>
          </cell>
          <cell r="BI10" t="str">
            <v>London</v>
          </cell>
          <cell r="BJ10" t="str">
            <v xml:space="preserve">EC3A 7BR </v>
          </cell>
          <cell r="BK10" t="str">
            <v xml:space="preserve">E-mail: tony.catchpole@uk.rlb.com </v>
          </cell>
          <cell r="BL10" t="str">
            <v xml:space="preserve"> 020 7398 8300 </v>
          </cell>
          <cell r="BM10" t="str">
            <v xml:space="preserve"> 020 7623 0466 </v>
          </cell>
          <cell r="BN10" t="str">
            <v>UK.rlb.com</v>
          </cell>
        </row>
        <row r="11">
          <cell r="B11" t="str">
            <v>East Anglia</v>
          </cell>
          <cell r="C11">
            <v>0.99</v>
          </cell>
          <cell r="E11" t="str">
            <v>1998/4</v>
          </cell>
          <cell r="F11">
            <v>146</v>
          </cell>
          <cell r="G11" t="str">
            <v>Actual</v>
          </cell>
          <cell r="I11" t="str">
            <v>125_</v>
          </cell>
          <cell r="J11" t="str">
            <v>Car parks (Multi-storey)</v>
          </cell>
          <cell r="K11">
            <v>20</v>
          </cell>
          <cell r="O11">
            <v>0</v>
          </cell>
          <cell r="P11">
            <v>0</v>
          </cell>
          <cell r="AL11" t="str">
            <v>East Scotland</v>
          </cell>
          <cell r="AQ11" t="str">
            <v>2B</v>
          </cell>
          <cell r="AR11" t="str">
            <v>Upper floors</v>
          </cell>
          <cell r="AT11" t="str">
            <v>M</v>
          </cell>
          <cell r="AX11">
            <v>4</v>
          </cell>
          <cell r="AY11" t="str">
            <v>t</v>
          </cell>
          <cell r="BA11" t="str">
            <v>Wood windows 1979 -2001</v>
          </cell>
          <cell r="BB11">
            <v>3</v>
          </cell>
          <cell r="BD11" t="str">
            <v>Manchester Office</v>
          </cell>
          <cell r="BE11" t="str">
            <v>Rider Levett Bucknal UK Limited</v>
          </cell>
          <cell r="BF11" t="str">
            <v>12 Exchange Quay</v>
          </cell>
          <cell r="BH11" t="str">
            <v>Salford Quay</v>
          </cell>
          <cell r="BI11" t="str">
            <v>Manchester</v>
          </cell>
          <cell r="BJ11" t="str">
            <v>M5 3EQ</v>
          </cell>
          <cell r="BK11" t="str">
            <v>E-mail: chris.hartley@uk.rlb.com</v>
          </cell>
          <cell r="BL11" t="str">
            <v xml:space="preserve"> 0161 868 7700 </v>
          </cell>
          <cell r="BM11" t="str">
            <v xml:space="preserve"> 0161 868 7701</v>
          </cell>
          <cell r="BN11" t="str">
            <v>UK.rlb.com</v>
          </cell>
        </row>
        <row r="12">
          <cell r="B12" t="str">
            <v>West Midlands</v>
          </cell>
          <cell r="C12">
            <v>0.97</v>
          </cell>
          <cell r="E12" t="str">
            <v>1999/1</v>
          </cell>
          <cell r="F12">
            <v>147</v>
          </cell>
          <cell r="G12" t="str">
            <v>Actual</v>
          </cell>
          <cell r="I12" t="str">
            <v>126_</v>
          </cell>
          <cell r="J12" t="str">
            <v>Petrol stations</v>
          </cell>
          <cell r="K12">
            <v>99</v>
          </cell>
          <cell r="O12">
            <v>0</v>
          </cell>
          <cell r="P12">
            <v>0</v>
          </cell>
          <cell r="AL12" t="str">
            <v>Midlands</v>
          </cell>
          <cell r="AQ12" t="str">
            <v>2C</v>
          </cell>
          <cell r="AR12" t="str">
            <v>Roof</v>
          </cell>
          <cell r="AT12" t="str">
            <v>Q</v>
          </cell>
          <cell r="AX12">
            <v>5</v>
          </cell>
          <cell r="AY12" t="str">
            <v>kg</v>
          </cell>
          <cell r="BA12" t="str">
            <v>Metal windows 1979 -2001</v>
          </cell>
          <cell r="BB12">
            <v>3.3</v>
          </cell>
          <cell r="BD12" t="str">
            <v>Newcastle Office</v>
          </cell>
          <cell r="BE12" t="str">
            <v>Rider Levett Bucknal UK Limited</v>
          </cell>
          <cell r="BF12" t="str">
            <v>Evans Business Centre</v>
          </cell>
          <cell r="BG12" t="str">
            <v>Durham Way South</v>
          </cell>
          <cell r="BH12" t="str">
            <v xml:space="preserve"> Newton Aycliffe</v>
          </cell>
          <cell r="BI12" t="str">
            <v>County Durham</v>
          </cell>
          <cell r="BJ12" t="str">
            <v xml:space="preserve">DL5 6XP </v>
          </cell>
          <cell r="BK12" t="str">
            <v>E-mail: ian.ridley@uk.rlb.com</v>
          </cell>
          <cell r="BL12" t="str">
            <v xml:space="preserve"> 0870 770 9830</v>
          </cell>
          <cell r="BN12" t="str">
            <v>UK.rlb.com</v>
          </cell>
        </row>
        <row r="13">
          <cell r="B13" t="str">
            <v>East Midlands</v>
          </cell>
          <cell r="C13">
            <v>0.94</v>
          </cell>
          <cell r="E13" t="str">
            <v>1999/2</v>
          </cell>
          <cell r="F13">
            <v>149</v>
          </cell>
          <cell r="G13" t="str">
            <v>Actual</v>
          </cell>
          <cell r="I13" t="str">
            <v>126_5</v>
          </cell>
          <cell r="J13" t="str">
            <v xml:space="preserve">Traffic control buildings </v>
          </cell>
          <cell r="K13">
            <v>1071</v>
          </cell>
          <cell r="O13">
            <v>0</v>
          </cell>
          <cell r="P13">
            <v>0</v>
          </cell>
          <cell r="AL13" t="str">
            <v>North East Scotland</v>
          </cell>
          <cell r="AQ13" t="str">
            <v>2D</v>
          </cell>
          <cell r="AR13" t="str">
            <v>Stairs</v>
          </cell>
          <cell r="AT13" t="str">
            <v>A</v>
          </cell>
          <cell r="AX13">
            <v>6</v>
          </cell>
          <cell r="AY13" t="str">
            <v>Item</v>
          </cell>
          <cell r="BA13" t="str">
            <v>Walls 2001 - 2006</v>
          </cell>
          <cell r="BB13">
            <v>0.35</v>
          </cell>
          <cell r="BD13" t="str">
            <v>Sheffield Office</v>
          </cell>
          <cell r="BE13" t="str">
            <v>Rider Levett Bucknal UK Limited</v>
          </cell>
          <cell r="BF13" t="str">
            <v>38 Carver Street</v>
          </cell>
          <cell r="BG13" t="str">
            <v xml:space="preserve"> </v>
          </cell>
          <cell r="BH13" t="str">
            <v xml:space="preserve"> </v>
          </cell>
          <cell r="BI13" t="str">
            <v>Sheffield</v>
          </cell>
          <cell r="BJ13" t="str">
            <v xml:space="preserve">S1 4FS </v>
          </cell>
          <cell r="BK13" t="str">
            <v xml:space="preserve">E-mail: dean.sheehy@uk.rlb.com </v>
          </cell>
          <cell r="BL13" t="str">
            <v xml:space="preserve"> 0114 289 5000 </v>
          </cell>
          <cell r="BM13" t="str">
            <v xml:space="preserve"> 01707 372 964 </v>
          </cell>
          <cell r="BN13" t="str">
            <v>UK.rlb.com</v>
          </cell>
        </row>
        <row r="14">
          <cell r="B14" t="str">
            <v>Wales</v>
          </cell>
          <cell r="C14">
            <v>0.93</v>
          </cell>
          <cell r="E14" t="str">
            <v>1999/3</v>
          </cell>
          <cell r="F14">
            <v>152</v>
          </cell>
          <cell r="G14" t="str">
            <v>Actual</v>
          </cell>
          <cell r="I14" t="str">
            <v>126_5</v>
          </cell>
          <cell r="J14" t="str">
            <v xml:space="preserve">Road vehicle storage/repair buildings </v>
          </cell>
          <cell r="O14">
            <v>0</v>
          </cell>
          <cell r="P14">
            <v>0</v>
          </cell>
          <cell r="AL14" t="str">
            <v>North Eastern</v>
          </cell>
          <cell r="AQ14" t="str">
            <v>2E</v>
          </cell>
          <cell r="AR14" t="str">
            <v>External walls</v>
          </cell>
          <cell r="AX14">
            <v>7</v>
          </cell>
          <cell r="AY14" t="str">
            <v>Weeks</v>
          </cell>
          <cell r="BA14" t="str">
            <v>Ground slabs 2001 - 2006</v>
          </cell>
          <cell r="BB14">
            <v>0.25</v>
          </cell>
          <cell r="BD14" t="str">
            <v>Welwyn Garden City Office</v>
          </cell>
          <cell r="BE14" t="str">
            <v>Rider Levett Bucknal UK Limited</v>
          </cell>
          <cell r="BF14" t="str">
            <v>Weltech Centre Trust</v>
          </cell>
          <cell r="BG14" t="str">
            <v>Ridgeway, Welwyn Garden City</v>
          </cell>
          <cell r="BH14" t="str">
            <v xml:space="preserve"> </v>
          </cell>
          <cell r="BI14" t="str">
            <v>Hertfordshire</v>
          </cell>
          <cell r="BJ14" t="str">
            <v xml:space="preserve">AL7 2AA </v>
          </cell>
          <cell r="BK14" t="str">
            <v xml:space="preserve">E-mail: andrew.reynolds@uk.rlb.com </v>
          </cell>
          <cell r="BL14" t="str">
            <v xml:space="preserve"> 01707 871 506 </v>
          </cell>
          <cell r="BM14" t="str">
            <v xml:space="preserve"> 01707 372 964 </v>
          </cell>
          <cell r="BN14" t="str">
            <v>UK.rlb.com</v>
          </cell>
        </row>
        <row r="15">
          <cell r="B15" t="str">
            <v>North West</v>
          </cell>
          <cell r="C15">
            <v>0.97</v>
          </cell>
          <cell r="E15" t="str">
            <v>1999/4</v>
          </cell>
          <cell r="F15">
            <v>154</v>
          </cell>
          <cell r="G15" t="str">
            <v>Actual</v>
          </cell>
          <cell r="I15" t="str">
            <v>127_1</v>
          </cell>
          <cell r="J15" t="str">
            <v>Garages</v>
          </cell>
          <cell r="K15">
            <v>432</v>
          </cell>
          <cell r="O15">
            <v>0</v>
          </cell>
          <cell r="P15">
            <v>0</v>
          </cell>
          <cell r="AL15" t="str">
            <v>North Western</v>
          </cell>
          <cell r="AQ15" t="str">
            <v>2F</v>
          </cell>
          <cell r="AR15" t="str">
            <v>Windows and external doors</v>
          </cell>
          <cell r="AX15">
            <v>8</v>
          </cell>
          <cell r="AY15" t="str">
            <v>Mnths</v>
          </cell>
          <cell r="BA15" t="str">
            <v>Pitched roof 2001 - 2006</v>
          </cell>
          <cell r="BB15">
            <v>0.16</v>
          </cell>
          <cell r="BD15" t="str">
            <v>Wokingham Office</v>
          </cell>
          <cell r="BE15" t="str">
            <v>Rider Levett Bucknal UK Limited</v>
          </cell>
          <cell r="BF15" t="str">
            <v>Mulberry House</v>
          </cell>
          <cell r="BG15" t="str">
            <v>Osborne Road</v>
          </cell>
          <cell r="BH15" t="str">
            <v>Wokingham</v>
          </cell>
          <cell r="BI15" t="str">
            <v>Berkshire</v>
          </cell>
          <cell r="BJ15" t="str">
            <v>RG40 1TL</v>
          </cell>
          <cell r="BK15" t="str">
            <v xml:space="preserve">E-mail: simon.kerton@uk.rlb.com </v>
          </cell>
          <cell r="BL15" t="str">
            <v xml:space="preserve"> 0118 974 3600 </v>
          </cell>
          <cell r="BM15" t="str">
            <v xml:space="preserve"> 0118 974 3601 </v>
          </cell>
          <cell r="BN15" t="str">
            <v>UK.rlb.com</v>
          </cell>
        </row>
        <row r="16">
          <cell r="B16" t="str">
            <v>Yorks &amp; Humberside</v>
          </cell>
          <cell r="C16">
            <v>0.94</v>
          </cell>
          <cell r="E16" t="str">
            <v>2000/1</v>
          </cell>
          <cell r="F16">
            <v>158</v>
          </cell>
          <cell r="G16" t="str">
            <v>Actual</v>
          </cell>
          <cell r="I16" t="str">
            <v>127_11</v>
          </cell>
          <cell r="J16" t="str">
            <v>Domestic scale garages</v>
          </cell>
          <cell r="K16">
            <v>448</v>
          </cell>
          <cell r="O16">
            <v>0</v>
          </cell>
          <cell r="P16">
            <v>0</v>
          </cell>
          <cell r="AL16" t="str">
            <v>Northern Ireland</v>
          </cell>
          <cell r="AQ16" t="str">
            <v>2G</v>
          </cell>
          <cell r="AR16" t="str">
            <v>Internal walls and partitions</v>
          </cell>
          <cell r="AX16">
            <v>9</v>
          </cell>
          <cell r="AY16" t="str">
            <v>Other</v>
          </cell>
          <cell r="BA16" t="str">
            <v>Flat roof 2001 - 2006</v>
          </cell>
          <cell r="BB16">
            <v>0.25</v>
          </cell>
          <cell r="BD16" t="str">
            <v>AWE</v>
          </cell>
          <cell r="BE16" t="str">
            <v>Atomic Weapons Establishment</v>
          </cell>
          <cell r="BH16" t="str">
            <v>Aldermaston</v>
          </cell>
          <cell r="BI16" t="str">
            <v>Reading</v>
          </cell>
          <cell r="BJ16" t="str">
            <v>RG7 4PR</v>
          </cell>
        </row>
        <row r="17">
          <cell r="B17" t="str">
            <v>Northern England</v>
          </cell>
          <cell r="C17">
            <v>0.94</v>
          </cell>
          <cell r="E17" t="str">
            <v>2000/2</v>
          </cell>
          <cell r="F17">
            <v>158</v>
          </cell>
          <cell r="G17" t="str">
            <v>Actual</v>
          </cell>
          <cell r="I17" t="str">
            <v>127_12</v>
          </cell>
          <cell r="J17" t="str">
            <v xml:space="preserve">Vehicle storage buildings </v>
          </cell>
          <cell r="K17">
            <v>420</v>
          </cell>
          <cell r="O17">
            <v>0</v>
          </cell>
          <cell r="P17">
            <v>0</v>
          </cell>
          <cell r="AL17" t="str">
            <v>Severn Valley</v>
          </cell>
          <cell r="AQ17" t="str">
            <v>2H</v>
          </cell>
          <cell r="AR17" t="str">
            <v>Internal doors</v>
          </cell>
          <cell r="BA17" t="str">
            <v>Wood windows 2001 - 2006</v>
          </cell>
          <cell r="BB17">
            <v>2</v>
          </cell>
        </row>
        <row r="18">
          <cell r="B18" t="str">
            <v>Scotland</v>
          </cell>
          <cell r="C18">
            <v>0.96</v>
          </cell>
          <cell r="E18" t="str">
            <v>2000/3</v>
          </cell>
          <cell r="F18">
            <v>162</v>
          </cell>
          <cell r="G18" t="str">
            <v>Actual</v>
          </cell>
          <cell r="I18" t="str">
            <v>127_31</v>
          </cell>
          <cell r="J18" t="str">
            <v>Vehicle showroom with workshops</v>
          </cell>
          <cell r="O18">
            <v>0</v>
          </cell>
          <cell r="P18">
            <v>0</v>
          </cell>
          <cell r="AL18" t="str">
            <v>South Eastern</v>
          </cell>
          <cell r="AQ18">
            <v>3</v>
          </cell>
          <cell r="AR18" t="str">
            <v>INTERNAL FINISHES</v>
          </cell>
          <cell r="BA18" t="str">
            <v>Metal windows 2001 - 2006</v>
          </cell>
          <cell r="BB18">
            <v>2.2000000000000002</v>
          </cell>
        </row>
        <row r="19">
          <cell r="B19" t="str">
            <v>Northern Ireland</v>
          </cell>
          <cell r="C19">
            <v>0.75</v>
          </cell>
          <cell r="E19" t="str">
            <v>2000/4</v>
          </cell>
          <cell r="F19">
            <v>167</v>
          </cell>
          <cell r="G19" t="str">
            <v>Actual</v>
          </cell>
          <cell r="I19" t="str">
            <v>127_4</v>
          </cell>
          <cell r="J19" t="str">
            <v xml:space="preserve">Vehicle repair and maintence </v>
          </cell>
          <cell r="O19">
            <v>0</v>
          </cell>
          <cell r="P19">
            <v>0</v>
          </cell>
          <cell r="AL19" t="str">
            <v>Southern</v>
          </cell>
          <cell r="AQ19" t="str">
            <v>3A</v>
          </cell>
          <cell r="AR19" t="str">
            <v>Wall finishes</v>
          </cell>
          <cell r="BA19" t="str">
            <v>Walls 2006 onwards</v>
          </cell>
          <cell r="BB19">
            <v>0.3</v>
          </cell>
        </row>
        <row r="20">
          <cell r="B20" t="str">
            <v>East Anglia</v>
          </cell>
          <cell r="C20">
            <v>1.1000000000000001</v>
          </cell>
          <cell r="E20" t="str">
            <v>2001/1</v>
          </cell>
          <cell r="F20">
            <v>170</v>
          </cell>
          <cell r="G20" t="str">
            <v>Actual</v>
          </cell>
          <cell r="I20" t="str">
            <v>134_</v>
          </cell>
          <cell r="J20" t="str">
            <v>Port and harbour buildings</v>
          </cell>
          <cell r="K20">
            <v>1095</v>
          </cell>
          <cell r="O20">
            <v>0</v>
          </cell>
          <cell r="P20">
            <v>0</v>
          </cell>
          <cell r="AL20" t="str">
            <v>South Western</v>
          </cell>
          <cell r="AQ20" t="str">
            <v>3B</v>
          </cell>
          <cell r="AR20" t="str">
            <v>Floor finishes</v>
          </cell>
          <cell r="BA20" t="str">
            <v>Ground slabs 2006 onwards</v>
          </cell>
          <cell r="BB20">
            <v>0.22</v>
          </cell>
        </row>
        <row r="21">
          <cell r="B21" t="str">
            <v>Last</v>
          </cell>
          <cell r="C21">
            <v>1</v>
          </cell>
          <cell r="E21" t="str">
            <v>2001/2</v>
          </cell>
          <cell r="F21">
            <v>171</v>
          </cell>
          <cell r="G21" t="str">
            <v>Actual</v>
          </cell>
          <cell r="I21" t="str">
            <v>136_</v>
          </cell>
          <cell r="J21" t="str">
            <v>Boat control buildings</v>
          </cell>
          <cell r="K21">
            <v>1042</v>
          </cell>
          <cell r="O21">
            <v>0</v>
          </cell>
          <cell r="P21">
            <v>0</v>
          </cell>
          <cell r="AL21" t="str">
            <v>Thames valley</v>
          </cell>
          <cell r="AQ21" t="str">
            <v>3C</v>
          </cell>
          <cell r="AR21" t="str">
            <v>Ceiling finishes</v>
          </cell>
          <cell r="BA21" t="str">
            <v>Pitched roof 2006 onwards</v>
          </cell>
          <cell r="BB21">
            <v>0.16</v>
          </cell>
        </row>
        <row r="22">
          <cell r="B22" t="str">
            <v>NORTHERN REGION</v>
          </cell>
          <cell r="C22">
            <v>1.03</v>
          </cell>
          <cell r="E22" t="str">
            <v>2001/3</v>
          </cell>
          <cell r="F22">
            <v>177</v>
          </cell>
          <cell r="G22" t="str">
            <v>Actual</v>
          </cell>
          <cell r="I22" t="str">
            <v>144_</v>
          </cell>
          <cell r="J22" t="str">
            <v xml:space="preserve">Air transport terminals </v>
          </cell>
          <cell r="K22">
            <v>1304</v>
          </cell>
          <cell r="O22">
            <v>0</v>
          </cell>
          <cell r="P22">
            <v>0</v>
          </cell>
          <cell r="AL22" t="str">
            <v>Wales</v>
          </cell>
          <cell r="AQ22">
            <v>4</v>
          </cell>
          <cell r="AR22" t="str">
            <v>FITTINGS</v>
          </cell>
          <cell r="BA22" t="str">
            <v>Flat roof 2006 onwards</v>
          </cell>
          <cell r="BB22">
            <v>0.2</v>
          </cell>
        </row>
        <row r="23">
          <cell r="B23" t="str">
            <v>Cleveland</v>
          </cell>
          <cell r="C23">
            <v>1.03</v>
          </cell>
          <cell r="E23" t="str">
            <v>2001/4</v>
          </cell>
          <cell r="F23">
            <v>177</v>
          </cell>
          <cell r="G23" t="str">
            <v>Actual</v>
          </cell>
          <cell r="I23" t="str">
            <v>146_</v>
          </cell>
          <cell r="J23" t="str">
            <v>Air Traffic Control buildings</v>
          </cell>
          <cell r="K23">
            <v>2671</v>
          </cell>
          <cell r="O23">
            <v>0</v>
          </cell>
          <cell r="P23">
            <v>0</v>
          </cell>
          <cell r="AL23" t="str">
            <v>West Pennines</v>
          </cell>
          <cell r="AQ23" t="str">
            <v>4A</v>
          </cell>
          <cell r="AR23" t="str">
            <v>Fittings</v>
          </cell>
          <cell r="BA23" t="str">
            <v>Wood windows 2006 onwards</v>
          </cell>
          <cell r="BB23">
            <v>1.8</v>
          </cell>
        </row>
        <row r="24">
          <cell r="B24" t="str">
            <v>Hartlepool</v>
          </cell>
          <cell r="C24">
            <v>1.03</v>
          </cell>
          <cell r="E24" t="str">
            <v>2002/1</v>
          </cell>
          <cell r="F24">
            <v>182</v>
          </cell>
          <cell r="G24" t="str">
            <v>Actual</v>
          </cell>
          <cell r="I24" t="str">
            <v>147_</v>
          </cell>
          <cell r="J24" t="str">
            <v>Aircraft storage / repair buildings</v>
          </cell>
          <cell r="K24">
            <v>747</v>
          </cell>
          <cell r="O24">
            <v>0</v>
          </cell>
          <cell r="P24">
            <v>0</v>
          </cell>
          <cell r="AL24" t="str">
            <v>West Scotland</v>
          </cell>
          <cell r="AQ24">
            <v>5</v>
          </cell>
          <cell r="AR24" t="str">
            <v>SERVICES</v>
          </cell>
          <cell r="BA24" t="str">
            <v>Metal windows 2006 onwards</v>
          </cell>
          <cell r="BB24">
            <v>1.8</v>
          </cell>
        </row>
        <row r="25">
          <cell r="B25" t="str">
            <v>Stockton-on-Tees</v>
          </cell>
          <cell r="C25">
            <v>1.02</v>
          </cell>
          <cell r="E25" t="str">
            <v>2002/2</v>
          </cell>
          <cell r="F25">
            <v>189</v>
          </cell>
          <cell r="G25" t="str">
            <v>Actual</v>
          </cell>
          <cell r="I25" t="str">
            <v>152_</v>
          </cell>
          <cell r="J25" t="str">
            <v>Radio building</v>
          </cell>
          <cell r="K25">
            <v>1096</v>
          </cell>
          <cell r="O25">
            <v>0</v>
          </cell>
          <cell r="P25">
            <v>0</v>
          </cell>
          <cell r="AQ25" t="str">
            <v>5A</v>
          </cell>
          <cell r="AR25" t="str">
            <v>Sanitary appliances</v>
          </cell>
        </row>
        <row r="26">
          <cell r="B26" t="str">
            <v>Middlesbrough</v>
          </cell>
          <cell r="C26">
            <v>1.05</v>
          </cell>
          <cell r="E26" t="str">
            <v>2002/3</v>
          </cell>
          <cell r="F26">
            <v>188</v>
          </cell>
          <cell r="G26" t="str">
            <v>Actual</v>
          </cell>
          <cell r="I26" t="str">
            <v>154_1</v>
          </cell>
          <cell r="J26" t="str">
            <v>Telephone engineering centres, TSCVs</v>
          </cell>
          <cell r="K26">
            <v>474</v>
          </cell>
          <cell r="O26">
            <v>0</v>
          </cell>
          <cell r="P26">
            <v>0</v>
          </cell>
          <cell r="AQ26" t="str">
            <v>5B</v>
          </cell>
          <cell r="AR26" t="str">
            <v>Services equipment</v>
          </cell>
        </row>
        <row r="27">
          <cell r="B27" t="str">
            <v>Langbaurgh</v>
          </cell>
          <cell r="C27">
            <v>0.99</v>
          </cell>
          <cell r="E27" t="str">
            <v>2002/4</v>
          </cell>
          <cell r="F27">
            <v>190</v>
          </cell>
          <cell r="G27" t="str">
            <v>Actual</v>
          </cell>
          <cell r="I27" t="str">
            <v>156_</v>
          </cell>
          <cell r="J27" t="str">
            <v xml:space="preserve">Transmitting / receiveing stations </v>
          </cell>
          <cell r="K27">
            <v>1595</v>
          </cell>
          <cell r="O27">
            <v>0</v>
          </cell>
          <cell r="P27">
            <v>0</v>
          </cell>
          <cell r="AQ27" t="str">
            <v>5C</v>
          </cell>
          <cell r="AR27" t="str">
            <v>Disposal installations</v>
          </cell>
        </row>
        <row r="28">
          <cell r="B28" t="str">
            <v>Cumbria</v>
          </cell>
          <cell r="C28">
            <v>1.06</v>
          </cell>
          <cell r="E28" t="str">
            <v>2003/1</v>
          </cell>
          <cell r="F28">
            <v>195</v>
          </cell>
          <cell r="G28" t="str">
            <v>Actual</v>
          </cell>
          <cell r="I28" t="str">
            <v>162_1</v>
          </cell>
          <cell r="J28" t="str">
            <v>Generator houses, power stations etc</v>
          </cell>
          <cell r="K28">
            <v>860</v>
          </cell>
          <cell r="O28">
            <v>0</v>
          </cell>
          <cell r="P28">
            <v>0</v>
          </cell>
          <cell r="AQ28" t="str">
            <v>5D</v>
          </cell>
          <cell r="AR28" t="str">
            <v>Water installations</v>
          </cell>
        </row>
        <row r="29">
          <cell r="B29" t="str">
            <v>Carlisle</v>
          </cell>
          <cell r="C29">
            <v>1.06</v>
          </cell>
          <cell r="E29" t="str">
            <v>2003/2</v>
          </cell>
          <cell r="F29">
            <v>198</v>
          </cell>
          <cell r="G29" t="str">
            <v>Actual</v>
          </cell>
          <cell r="I29" t="str">
            <v>162_2</v>
          </cell>
          <cell r="J29" t="str">
            <v>Sub-stations (electricity transmission)</v>
          </cell>
          <cell r="K29">
            <v>1164</v>
          </cell>
          <cell r="O29">
            <v>0</v>
          </cell>
          <cell r="P29">
            <v>0</v>
          </cell>
          <cell r="AQ29" t="str">
            <v>5E</v>
          </cell>
          <cell r="AR29" t="str">
            <v>Heat source</v>
          </cell>
        </row>
        <row r="30">
          <cell r="B30" t="str">
            <v>Allerdale</v>
          </cell>
          <cell r="C30">
            <v>1.0900000000000001</v>
          </cell>
          <cell r="E30" t="str">
            <v>2003/3</v>
          </cell>
          <cell r="F30">
            <v>200</v>
          </cell>
          <cell r="G30" t="str">
            <v>Actual</v>
          </cell>
          <cell r="I30" t="str">
            <v>154_1</v>
          </cell>
          <cell r="J30" t="str">
            <v>Telephone exchange</v>
          </cell>
          <cell r="K30">
            <v>1096</v>
          </cell>
          <cell r="O30">
            <v>0</v>
          </cell>
          <cell r="P30">
            <v>0</v>
          </cell>
          <cell r="AQ30" t="str">
            <v>5F</v>
          </cell>
          <cell r="AR30" t="str">
            <v>Space heating and air treatment</v>
          </cell>
        </row>
        <row r="31">
          <cell r="B31" t="str">
            <v>Eden</v>
          </cell>
          <cell r="C31">
            <v>1.07</v>
          </cell>
          <cell r="E31" t="str">
            <v>2003/4</v>
          </cell>
          <cell r="F31">
            <v>196</v>
          </cell>
          <cell r="G31" t="str">
            <v>Actual</v>
          </cell>
          <cell r="I31" t="str">
            <v>177_</v>
          </cell>
          <cell r="J31" t="str">
            <v>Mortuaries</v>
          </cell>
          <cell r="K31">
            <v>1147</v>
          </cell>
          <cell r="O31">
            <v>0</v>
          </cell>
          <cell r="P31">
            <v>0</v>
          </cell>
          <cell r="AQ31" t="str">
            <v>5G</v>
          </cell>
          <cell r="AR31" t="str">
            <v>Ventilating systems</v>
          </cell>
        </row>
        <row r="32">
          <cell r="B32" t="str">
            <v>Copeland</v>
          </cell>
          <cell r="C32">
            <v>1.0900000000000001</v>
          </cell>
          <cell r="E32" t="str">
            <v>2004/1</v>
          </cell>
          <cell r="F32">
            <v>200</v>
          </cell>
          <cell r="G32" t="str">
            <v>Actual</v>
          </cell>
          <cell r="I32">
            <v>200</v>
          </cell>
          <cell r="J32" t="str">
            <v>Industrial</v>
          </cell>
          <cell r="O32">
            <v>0</v>
          </cell>
          <cell r="P32">
            <v>0</v>
          </cell>
          <cell r="AQ32" t="str">
            <v>5H</v>
          </cell>
          <cell r="AR32" t="str">
            <v>Electrical installations</v>
          </cell>
        </row>
        <row r="33">
          <cell r="B33" t="str">
            <v>South Lakeland</v>
          </cell>
          <cell r="C33">
            <v>1.02</v>
          </cell>
          <cell r="E33" t="str">
            <v>2004/2</v>
          </cell>
          <cell r="F33">
            <v>215</v>
          </cell>
          <cell r="G33" t="str">
            <v>Actual</v>
          </cell>
          <cell r="I33" t="str">
            <v>265_</v>
          </cell>
          <cell r="J33" t="str">
            <v>Livestock</v>
          </cell>
          <cell r="K33">
            <v>148</v>
          </cell>
          <cell r="O33">
            <v>0</v>
          </cell>
          <cell r="P33">
            <v>0</v>
          </cell>
          <cell r="AQ33" t="str">
            <v>5I</v>
          </cell>
          <cell r="AR33" t="str">
            <v>Gas installations</v>
          </cell>
        </row>
        <row r="34">
          <cell r="B34" t="str">
            <v>Barrow-in-Furness</v>
          </cell>
          <cell r="C34">
            <v>1.1200000000000001</v>
          </cell>
          <cell r="E34" t="str">
            <v>2004/3</v>
          </cell>
          <cell r="F34">
            <v>213</v>
          </cell>
          <cell r="G34" t="str">
            <v>Actual</v>
          </cell>
          <cell r="I34" t="str">
            <v>278_</v>
          </cell>
          <cell r="J34" t="str">
            <v>Builders yard</v>
          </cell>
          <cell r="K34">
            <v>532</v>
          </cell>
          <cell r="O34">
            <v>0</v>
          </cell>
          <cell r="P34">
            <v>0</v>
          </cell>
          <cell r="AQ34" t="str">
            <v>5J</v>
          </cell>
          <cell r="AR34" t="str">
            <v>Lift and conveyor installations</v>
          </cell>
        </row>
        <row r="35">
          <cell r="B35" t="str">
            <v>Durham</v>
          </cell>
          <cell r="C35">
            <v>1.03</v>
          </cell>
          <cell r="E35" t="str">
            <v>2004/4</v>
          </cell>
          <cell r="F35">
            <v>225</v>
          </cell>
          <cell r="G35" t="str">
            <v>Actual</v>
          </cell>
          <cell r="I35" t="str">
            <v>282_</v>
          </cell>
          <cell r="J35" t="str">
            <v xml:space="preserve">Factories </v>
          </cell>
          <cell r="K35">
            <v>374</v>
          </cell>
          <cell r="L35">
            <v>8</v>
          </cell>
          <cell r="M35">
            <v>7</v>
          </cell>
          <cell r="N35">
            <v>10.5</v>
          </cell>
          <cell r="O35">
            <v>0</v>
          </cell>
          <cell r="P35">
            <v>25.5</v>
          </cell>
          <cell r="AQ35" t="str">
            <v>5K</v>
          </cell>
          <cell r="AR35" t="str">
            <v>Protective installations</v>
          </cell>
        </row>
        <row r="36">
          <cell r="B36" t="str">
            <v>Chester-le-Street</v>
          </cell>
          <cell r="C36">
            <v>0.98</v>
          </cell>
          <cell r="E36" t="str">
            <v>2005/1</v>
          </cell>
          <cell r="F36">
            <v>221</v>
          </cell>
          <cell r="G36" t="str">
            <v>Actual</v>
          </cell>
          <cell r="I36" t="str">
            <v>282_1</v>
          </cell>
          <cell r="J36" t="str">
            <v>Advance Factories - generally</v>
          </cell>
          <cell r="K36">
            <v>331</v>
          </cell>
          <cell r="O36">
            <v>0</v>
          </cell>
          <cell r="P36">
            <v>0</v>
          </cell>
          <cell r="AQ36" t="str">
            <v>5L</v>
          </cell>
          <cell r="AR36" t="str">
            <v>Communications installations</v>
          </cell>
        </row>
        <row r="37">
          <cell r="B37" t="str">
            <v>Derwentside</v>
          </cell>
          <cell r="C37">
            <v>1.08</v>
          </cell>
          <cell r="E37" t="str">
            <v>2005/2</v>
          </cell>
          <cell r="F37">
            <v>228</v>
          </cell>
          <cell r="G37" t="str">
            <v>Actual</v>
          </cell>
          <cell r="I37" t="str">
            <v>282_12</v>
          </cell>
          <cell r="J37" t="str">
            <v xml:space="preserve">Advance factories / offices - fixed facilites </v>
          </cell>
          <cell r="K37">
            <v>456</v>
          </cell>
          <cell r="O37">
            <v>0</v>
          </cell>
          <cell r="P37">
            <v>0</v>
          </cell>
          <cell r="AQ37" t="str">
            <v>5M</v>
          </cell>
          <cell r="AR37" t="str">
            <v>Special installations</v>
          </cell>
        </row>
        <row r="38">
          <cell r="B38" t="str">
            <v>Durham</v>
          </cell>
          <cell r="C38">
            <v>1.01</v>
          </cell>
          <cell r="E38" t="str">
            <v>2005/3</v>
          </cell>
          <cell r="F38">
            <v>221</v>
          </cell>
          <cell r="G38" t="str">
            <v>Actual</v>
          </cell>
          <cell r="I38" t="str">
            <v>282_2</v>
          </cell>
          <cell r="J38" t="str">
            <v>Purpose built factories - generally</v>
          </cell>
          <cell r="K38">
            <v>464</v>
          </cell>
          <cell r="O38">
            <v>0</v>
          </cell>
          <cell r="P38">
            <v>0</v>
          </cell>
          <cell r="AQ38" t="str">
            <v>5N</v>
          </cell>
          <cell r="AR38" t="str">
            <v>Builder's work in connection</v>
          </cell>
        </row>
        <row r="39">
          <cell r="B39" t="str">
            <v>Easington</v>
          </cell>
          <cell r="C39">
            <v>1.02</v>
          </cell>
          <cell r="E39" t="str">
            <v>2005/4</v>
          </cell>
          <cell r="F39">
            <v>226</v>
          </cell>
          <cell r="G39" t="str">
            <v>Actual</v>
          </cell>
          <cell r="I39" t="str">
            <v>282_22</v>
          </cell>
          <cell r="J39" t="str">
            <v xml:space="preserve">Purpose built factories/office - mixed facilties  </v>
          </cell>
          <cell r="K39">
            <v>438</v>
          </cell>
          <cell r="L39">
            <v>8.5</v>
          </cell>
          <cell r="M39">
            <v>5</v>
          </cell>
          <cell r="N39">
            <v>12.5</v>
          </cell>
          <cell r="O39">
            <v>0</v>
          </cell>
          <cell r="P39">
            <v>26</v>
          </cell>
          <cell r="AQ39" t="str">
            <v>5O</v>
          </cell>
          <cell r="AR39" t="str">
            <v>Builder's profit and attendance</v>
          </cell>
        </row>
        <row r="40">
          <cell r="B40" t="str">
            <v>Sedgefield</v>
          </cell>
          <cell r="C40">
            <v>1.02</v>
          </cell>
          <cell r="E40" t="str">
            <v>2006/1</v>
          </cell>
          <cell r="F40">
            <v>228</v>
          </cell>
          <cell r="G40" t="str">
            <v>Actual</v>
          </cell>
          <cell r="I40" t="str">
            <v>284_</v>
          </cell>
          <cell r="J40" t="str">
            <v>Warehouse/stores - generally</v>
          </cell>
          <cell r="K40">
            <v>361</v>
          </cell>
          <cell r="L40">
            <v>5</v>
          </cell>
          <cell r="M40">
            <v>5.5</v>
          </cell>
          <cell r="N40">
            <v>8</v>
          </cell>
          <cell r="O40">
            <v>0</v>
          </cell>
          <cell r="P40">
            <v>18.5</v>
          </cell>
          <cell r="AQ40">
            <v>6</v>
          </cell>
          <cell r="AR40" t="str">
            <v>EXTERNAL WORKS</v>
          </cell>
        </row>
        <row r="41">
          <cell r="B41" t="str">
            <v>Wear Valley</v>
          </cell>
          <cell r="C41">
            <v>0.99</v>
          </cell>
          <cell r="E41" t="str">
            <v>2006/2</v>
          </cell>
          <cell r="F41">
            <v>231</v>
          </cell>
          <cell r="G41" t="str">
            <v>Actual</v>
          </cell>
          <cell r="I41" t="str">
            <v>284_1</v>
          </cell>
          <cell r="J41" t="str">
            <v>Advance warehouse/stores</v>
          </cell>
          <cell r="K41">
            <v>281</v>
          </cell>
          <cell r="O41">
            <v>0</v>
          </cell>
          <cell r="P41">
            <v>0</v>
          </cell>
          <cell r="AQ41" t="str">
            <v>6A</v>
          </cell>
          <cell r="AR41" t="str">
            <v>Site works</v>
          </cell>
        </row>
        <row r="42">
          <cell r="B42" t="str">
            <v>Teesdale</v>
          </cell>
          <cell r="C42">
            <v>1.01</v>
          </cell>
          <cell r="E42" t="str">
            <v>2006/3</v>
          </cell>
          <cell r="F42">
            <v>230</v>
          </cell>
          <cell r="G42" t="str">
            <v>Actual</v>
          </cell>
          <cell r="I42" t="str">
            <v>284_2</v>
          </cell>
          <cell r="J42" t="str">
            <v>Purpose built warehouse/stores - generally</v>
          </cell>
          <cell r="K42">
            <v>398</v>
          </cell>
          <cell r="O42">
            <v>0</v>
          </cell>
          <cell r="P42">
            <v>0</v>
          </cell>
          <cell r="AQ42" t="str">
            <v>6B</v>
          </cell>
          <cell r="AR42" t="str">
            <v>Drainage</v>
          </cell>
        </row>
        <row r="43">
          <cell r="B43" t="str">
            <v>Darlington</v>
          </cell>
          <cell r="C43">
            <v>1.1000000000000001</v>
          </cell>
          <cell r="E43" t="str">
            <v>2006/4</v>
          </cell>
          <cell r="F43">
            <v>233</v>
          </cell>
          <cell r="G43" t="str">
            <v>Actual</v>
          </cell>
          <cell r="I43" t="str">
            <v>284_5</v>
          </cell>
          <cell r="J43" t="str">
            <v>Cold stores / refrigerated stores</v>
          </cell>
          <cell r="K43">
            <v>559</v>
          </cell>
          <cell r="O43">
            <v>0</v>
          </cell>
          <cell r="P43">
            <v>0</v>
          </cell>
          <cell r="AQ43" t="str">
            <v>6C</v>
          </cell>
          <cell r="AR43" t="str">
            <v>External services</v>
          </cell>
        </row>
        <row r="44">
          <cell r="B44" t="str">
            <v>Northumberland</v>
          </cell>
          <cell r="C44">
            <v>1.06</v>
          </cell>
          <cell r="E44" t="str">
            <v>2007/1</v>
          </cell>
          <cell r="F44">
            <v>238</v>
          </cell>
          <cell r="G44" t="str">
            <v>Actual</v>
          </cell>
          <cell r="I44" t="str">
            <v>300_</v>
          </cell>
          <cell r="J44" t="str">
            <v>Commercial</v>
          </cell>
          <cell r="O44">
            <v>0</v>
          </cell>
          <cell r="P44">
            <v>0</v>
          </cell>
          <cell r="AQ44" t="str">
            <v>6D</v>
          </cell>
          <cell r="AR44" t="str">
            <v>Minor building works</v>
          </cell>
        </row>
        <row r="45">
          <cell r="B45" t="str">
            <v>Berwick-upon-Tweed</v>
          </cell>
          <cell r="C45">
            <v>1.19</v>
          </cell>
          <cell r="E45" t="str">
            <v>2007/2</v>
          </cell>
          <cell r="F45">
            <v>242</v>
          </cell>
          <cell r="G45" t="str">
            <v>Actual</v>
          </cell>
          <cell r="I45" t="str">
            <v>314_1</v>
          </cell>
          <cell r="J45" t="str">
            <v>County, city, town halls</v>
          </cell>
          <cell r="K45">
            <v>828</v>
          </cell>
          <cell r="O45">
            <v>0</v>
          </cell>
          <cell r="P45">
            <v>0</v>
          </cell>
          <cell r="AR45" t="str">
            <v>Non standard</v>
          </cell>
        </row>
        <row r="46">
          <cell r="B46" t="str">
            <v>CastleMorpeth</v>
          </cell>
          <cell r="C46">
            <v>1.04</v>
          </cell>
          <cell r="E46" t="str">
            <v>2007/3</v>
          </cell>
          <cell r="F46">
            <v>244</v>
          </cell>
          <cell r="G46" t="str">
            <v>Forecast</v>
          </cell>
          <cell r="I46" t="str">
            <v>315_</v>
          </cell>
          <cell r="J46" t="str">
            <v>Local admin buildings (job centres etc)</v>
          </cell>
          <cell r="K46">
            <v>775</v>
          </cell>
          <cell r="L46">
            <v>11</v>
          </cell>
          <cell r="M46">
            <v>12.5</v>
          </cell>
          <cell r="N46">
            <v>25.5</v>
          </cell>
          <cell r="O46">
            <v>0</v>
          </cell>
          <cell r="P46">
            <v>49</v>
          </cell>
          <cell r="AQ46" t="str">
            <v>OH</v>
          </cell>
          <cell r="AR46" t="str">
            <v>PRELIMINARIES</v>
          </cell>
        </row>
        <row r="47">
          <cell r="B47" t="str">
            <v>Wansbeck</v>
          </cell>
          <cell r="C47">
            <v>1.07</v>
          </cell>
          <cell r="E47" t="str">
            <v>2007/4</v>
          </cell>
          <cell r="F47">
            <v>247</v>
          </cell>
          <cell r="G47" t="str">
            <v>Forecast</v>
          </cell>
          <cell r="I47" t="str">
            <v>317_</v>
          </cell>
          <cell r="J47" t="str">
            <v>Law courts</v>
          </cell>
          <cell r="K47">
            <v>1038</v>
          </cell>
          <cell r="L47">
            <v>9</v>
          </cell>
          <cell r="M47">
            <v>13</v>
          </cell>
          <cell r="N47">
            <v>27</v>
          </cell>
          <cell r="O47">
            <v>0</v>
          </cell>
          <cell r="P47">
            <v>49</v>
          </cell>
          <cell r="AQ47">
            <v>7</v>
          </cell>
          <cell r="AR47" t="str">
            <v>Preliminaries</v>
          </cell>
        </row>
        <row r="48">
          <cell r="B48" t="str">
            <v>Blyth Valley</v>
          </cell>
          <cell r="C48">
            <v>1.02</v>
          </cell>
          <cell r="E48" t="str">
            <v>2008/1</v>
          </cell>
          <cell r="F48">
            <v>251</v>
          </cell>
          <cell r="G48" t="str">
            <v>Forecast</v>
          </cell>
          <cell r="I48" t="str">
            <v>320_</v>
          </cell>
          <cell r="J48" t="str">
            <v>Offices - generally</v>
          </cell>
          <cell r="K48">
            <v>798</v>
          </cell>
          <cell r="L48">
            <v>11</v>
          </cell>
          <cell r="M48">
            <v>14.5</v>
          </cell>
          <cell r="N48">
            <v>26</v>
          </cell>
          <cell r="O48">
            <v>0</v>
          </cell>
          <cell r="P48">
            <v>51.5</v>
          </cell>
          <cell r="AQ48">
            <v>8</v>
          </cell>
          <cell r="AR48" t="str">
            <v>Risk</v>
          </cell>
        </row>
        <row r="49">
          <cell r="B49" t="str">
            <v>Tynedale</v>
          </cell>
          <cell r="C49">
            <v>1.08</v>
          </cell>
          <cell r="E49" t="str">
            <v>2008/2</v>
          </cell>
          <cell r="F49">
            <v>257</v>
          </cell>
          <cell r="G49" t="str">
            <v>Forecast</v>
          </cell>
          <cell r="I49" t="str">
            <v>320_100</v>
          </cell>
          <cell r="J49" t="str">
            <v>Offices - Air Conditioned</v>
          </cell>
          <cell r="L49">
            <v>12.5</v>
          </cell>
          <cell r="M49">
            <v>20.5</v>
          </cell>
          <cell r="N49">
            <v>31.5</v>
          </cell>
          <cell r="O49">
            <v>0</v>
          </cell>
          <cell r="P49">
            <v>64.5</v>
          </cell>
          <cell r="AR49" t="str">
            <v>Capital Construction Costs Total</v>
          </cell>
        </row>
        <row r="50">
          <cell r="B50" t="str">
            <v>Tyne and Wear</v>
          </cell>
          <cell r="C50">
            <v>1.02</v>
          </cell>
          <cell r="E50" t="str">
            <v>2008/3</v>
          </cell>
          <cell r="F50">
            <v>260</v>
          </cell>
          <cell r="G50" t="str">
            <v>Forecast</v>
          </cell>
          <cell r="I50" t="str">
            <v>320_200</v>
          </cell>
          <cell r="J50" t="str">
            <v>Offices - non AC</v>
          </cell>
          <cell r="L50">
            <v>9.5</v>
          </cell>
          <cell r="M50">
            <v>9</v>
          </cell>
          <cell r="N50">
            <v>22.5</v>
          </cell>
          <cell r="O50">
            <v>0</v>
          </cell>
          <cell r="P50">
            <v>41</v>
          </cell>
          <cell r="AQ50" t="str">
            <v>N</v>
          </cell>
          <cell r="AR50" t="str">
            <v>Non Construction costs</v>
          </cell>
        </row>
        <row r="51">
          <cell r="B51" t="str">
            <v>Newcastle upon Tyne</v>
          </cell>
          <cell r="C51">
            <v>1.02</v>
          </cell>
          <cell r="E51" t="str">
            <v>2008/4</v>
          </cell>
          <cell r="F51">
            <v>263</v>
          </cell>
          <cell r="G51" t="str">
            <v>Forecast</v>
          </cell>
          <cell r="I51" t="str">
            <v>320_300</v>
          </cell>
          <cell r="J51" t="str">
            <v>Offices: call centres</v>
          </cell>
          <cell r="L51">
            <v>16</v>
          </cell>
          <cell r="M51">
            <v>30</v>
          </cell>
          <cell r="N51">
            <v>21</v>
          </cell>
          <cell r="O51">
            <v>0</v>
          </cell>
          <cell r="P51">
            <v>67</v>
          </cell>
          <cell r="AQ51" t="str">
            <v>EW</v>
          </cell>
          <cell r="AR51" t="str">
            <v>Land and enabling works</v>
          </cell>
        </row>
        <row r="52">
          <cell r="B52" t="str">
            <v>North Tyneside</v>
          </cell>
          <cell r="C52">
            <v>1.05</v>
          </cell>
          <cell r="E52" t="str">
            <v>2009/1</v>
          </cell>
          <cell r="F52">
            <v>266</v>
          </cell>
          <cell r="G52" t="str">
            <v>Forecast</v>
          </cell>
          <cell r="I52" t="str">
            <v>320_1</v>
          </cell>
          <cell r="J52" t="str">
            <v>Offices with shops, banks, flats etc</v>
          </cell>
          <cell r="K52">
            <v>841</v>
          </cell>
          <cell r="O52">
            <v>0</v>
          </cell>
          <cell r="P52">
            <v>0</v>
          </cell>
          <cell r="AQ52" t="str">
            <v>FI</v>
          </cell>
          <cell r="AR52" t="str">
            <v>Finance</v>
          </cell>
        </row>
        <row r="53">
          <cell r="B53" t="str">
            <v>South Tyneside</v>
          </cell>
          <cell r="C53">
            <v>1.01</v>
          </cell>
          <cell r="E53" t="str">
            <v>2009/2</v>
          </cell>
          <cell r="F53">
            <v>273</v>
          </cell>
          <cell r="G53" t="str">
            <v>Forecast</v>
          </cell>
          <cell r="I53" t="str">
            <v>338_</v>
          </cell>
          <cell r="J53" t="str">
            <v>Banks/building society branches</v>
          </cell>
          <cell r="K53">
            <v>1034</v>
          </cell>
          <cell r="L53">
            <v>12.5</v>
          </cell>
          <cell r="M53">
            <v>13</v>
          </cell>
          <cell r="N53">
            <v>27.5</v>
          </cell>
          <cell r="O53">
            <v>0</v>
          </cell>
          <cell r="P53">
            <v>53</v>
          </cell>
          <cell r="AQ53" t="str">
            <v>IH</v>
          </cell>
          <cell r="AR53" t="str">
            <v>In house costs</v>
          </cell>
        </row>
        <row r="54">
          <cell r="B54" t="str">
            <v>Gateshead</v>
          </cell>
          <cell r="C54">
            <v>1.03</v>
          </cell>
          <cell r="E54" t="str">
            <v>2009/3</v>
          </cell>
          <cell r="F54">
            <v>276</v>
          </cell>
          <cell r="G54" t="str">
            <v>Forecast</v>
          </cell>
          <cell r="I54" t="str">
            <v>341_1</v>
          </cell>
          <cell r="J54" t="str">
            <v>Retail warehouses - generally</v>
          </cell>
          <cell r="K54">
            <v>326</v>
          </cell>
          <cell r="L54">
            <v>7</v>
          </cell>
          <cell r="M54">
            <v>7.5</v>
          </cell>
          <cell r="N54">
            <v>10</v>
          </cell>
          <cell r="O54">
            <v>0</v>
          </cell>
          <cell r="P54">
            <v>24.5</v>
          </cell>
          <cell r="AQ54" t="str">
            <v>FF</v>
          </cell>
          <cell r="AR54" t="str">
            <v>Furniture</v>
          </cell>
        </row>
        <row r="55">
          <cell r="B55" t="str">
            <v>Sunderland</v>
          </cell>
          <cell r="C55">
            <v>1.01</v>
          </cell>
          <cell r="I55" t="str">
            <v>341_5</v>
          </cell>
          <cell r="J55" t="str">
            <v>Market building providing accommodation</v>
          </cell>
          <cell r="K55">
            <v>485</v>
          </cell>
          <cell r="O55">
            <v>0</v>
          </cell>
          <cell r="P55">
            <v>0</v>
          </cell>
          <cell r="AQ55" t="str">
            <v>IT</v>
          </cell>
          <cell r="AR55" t="str">
            <v>Information Technology</v>
          </cell>
        </row>
        <row r="56">
          <cell r="B56" t="str">
            <v>YORKSHIRE AND HUMBERSIDE</v>
          </cell>
          <cell r="C56">
            <v>0.98</v>
          </cell>
          <cell r="I56" t="str">
            <v>342_100</v>
          </cell>
          <cell r="J56" t="str">
            <v>Shopping Centres: Air conditioned</v>
          </cell>
          <cell r="L56">
            <v>8.5</v>
          </cell>
          <cell r="M56">
            <v>5.5</v>
          </cell>
          <cell r="N56">
            <v>17.5</v>
          </cell>
          <cell r="O56">
            <v>0</v>
          </cell>
          <cell r="P56">
            <v>31.5</v>
          </cell>
          <cell r="AQ56" t="str">
            <v>PF</v>
          </cell>
          <cell r="AR56" t="str">
            <v>Professional Fees</v>
          </cell>
        </row>
        <row r="57">
          <cell r="B57" t="str">
            <v>Humberside</v>
          </cell>
          <cell r="C57">
            <v>0.98</v>
          </cell>
          <cell r="I57" t="str">
            <v>342_200</v>
          </cell>
          <cell r="J57" t="str">
            <v>Shopping Centres: Non Air conditioned</v>
          </cell>
          <cell r="L57">
            <v>7.5</v>
          </cell>
          <cell r="M57">
            <v>4.5</v>
          </cell>
          <cell r="N57">
            <v>16.5</v>
          </cell>
          <cell r="O57">
            <v>0</v>
          </cell>
          <cell r="P57">
            <v>28.5</v>
          </cell>
          <cell r="AQ57" t="str">
            <v>TX</v>
          </cell>
          <cell r="AR57" t="str">
            <v>Taxes</v>
          </cell>
        </row>
        <row r="58">
          <cell r="B58" t="str">
            <v>East Yorkshire</v>
          </cell>
          <cell r="C58">
            <v>0.98</v>
          </cell>
          <cell r="I58">
            <v>344</v>
          </cell>
          <cell r="J58" t="str">
            <v>Hypermarket, supermarkets - generally</v>
          </cell>
          <cell r="K58">
            <v>618</v>
          </cell>
          <cell r="L58">
            <v>17.5</v>
          </cell>
          <cell r="M58">
            <v>31</v>
          </cell>
          <cell r="N58">
            <v>12.5</v>
          </cell>
          <cell r="O58">
            <v>0</v>
          </cell>
          <cell r="P58">
            <v>61</v>
          </cell>
        </row>
        <row r="59">
          <cell r="B59" t="str">
            <v>Holderness</v>
          </cell>
          <cell r="C59">
            <v>1.07</v>
          </cell>
          <cell r="I59">
            <v>345</v>
          </cell>
          <cell r="J59" t="str">
            <v>Shops - generally</v>
          </cell>
          <cell r="K59">
            <v>492</v>
          </cell>
          <cell r="L59">
            <v>11</v>
          </cell>
          <cell r="M59">
            <v>13.5</v>
          </cell>
          <cell r="N59">
            <v>18</v>
          </cell>
          <cell r="O59">
            <v>0</v>
          </cell>
          <cell r="P59">
            <v>42.5</v>
          </cell>
          <cell r="AR59" t="str">
            <v>Capital Costs Total</v>
          </cell>
        </row>
        <row r="60">
          <cell r="B60" t="str">
            <v>Kingston upon Hull</v>
          </cell>
          <cell r="C60">
            <v>1.01</v>
          </cell>
          <cell r="I60" t="str">
            <v>345_1</v>
          </cell>
          <cell r="J60" t="str">
            <v xml:space="preserve">Shops with domestic, office accomadation </v>
          </cell>
          <cell r="K60">
            <v>536</v>
          </cell>
          <cell r="O60">
            <v>0</v>
          </cell>
          <cell r="P60">
            <v>0</v>
          </cell>
        </row>
        <row r="61">
          <cell r="B61" t="str">
            <v>Beverley</v>
          </cell>
          <cell r="C61">
            <v>0.93</v>
          </cell>
          <cell r="I61" t="str">
            <v>372_</v>
          </cell>
          <cell r="J61" t="str">
            <v>Fire stations - generally</v>
          </cell>
          <cell r="K61">
            <v>893</v>
          </cell>
          <cell r="L61">
            <v>2.5</v>
          </cell>
          <cell r="M61">
            <v>13</v>
          </cell>
          <cell r="N61">
            <v>6</v>
          </cell>
          <cell r="O61">
            <v>0</v>
          </cell>
          <cell r="P61">
            <v>21.5</v>
          </cell>
        </row>
        <row r="62">
          <cell r="B62" t="str">
            <v>Boothferry</v>
          </cell>
          <cell r="C62">
            <v>0.95</v>
          </cell>
          <cell r="I62" t="str">
            <v>372_6</v>
          </cell>
          <cell r="J62" t="str">
            <v xml:space="preserve">Fire training building </v>
          </cell>
          <cell r="K62">
            <v>1105</v>
          </cell>
          <cell r="O62">
            <v>0</v>
          </cell>
          <cell r="P62">
            <v>0</v>
          </cell>
        </row>
        <row r="63">
          <cell r="B63" t="str">
            <v>Scunthorpe</v>
          </cell>
          <cell r="C63">
            <v>0.93</v>
          </cell>
          <cell r="I63" t="str">
            <v>373_</v>
          </cell>
          <cell r="J63" t="str">
            <v>Ambulance stations</v>
          </cell>
          <cell r="K63">
            <v>90</v>
          </cell>
          <cell r="L63">
            <v>2</v>
          </cell>
          <cell r="M63">
            <v>11</v>
          </cell>
          <cell r="N63">
            <v>5.5</v>
          </cell>
          <cell r="O63">
            <v>0</v>
          </cell>
          <cell r="P63">
            <v>18.5</v>
          </cell>
        </row>
        <row r="64">
          <cell r="B64" t="str">
            <v>Glanford</v>
          </cell>
          <cell r="C64">
            <v>0.99</v>
          </cell>
          <cell r="I64" t="str">
            <v>373_1</v>
          </cell>
          <cell r="J64" t="str">
            <v xml:space="preserve">Ambulance admin / control buildings </v>
          </cell>
          <cell r="K64">
            <v>965</v>
          </cell>
          <cell r="O64">
            <v>0</v>
          </cell>
          <cell r="P64">
            <v>0</v>
          </cell>
        </row>
        <row r="65">
          <cell r="B65" t="str">
            <v>Grimsby</v>
          </cell>
          <cell r="C65">
            <v>0.94</v>
          </cell>
          <cell r="I65" t="str">
            <v>374_</v>
          </cell>
          <cell r="J65" t="str">
            <v>Police stations</v>
          </cell>
          <cell r="K65">
            <v>88</v>
          </cell>
          <cell r="L65">
            <v>9.5</v>
          </cell>
          <cell r="M65">
            <v>13.5</v>
          </cell>
          <cell r="N65">
            <v>11.5</v>
          </cell>
          <cell r="O65">
            <v>0</v>
          </cell>
          <cell r="P65">
            <v>34.5</v>
          </cell>
        </row>
        <row r="66">
          <cell r="B66" t="str">
            <v>North Yorkshire</v>
          </cell>
          <cell r="C66">
            <v>1.01</v>
          </cell>
          <cell r="I66" t="str">
            <v>374_1</v>
          </cell>
          <cell r="J66" t="str">
            <v>Police admin / control buildings</v>
          </cell>
          <cell r="K66">
            <v>908</v>
          </cell>
          <cell r="O66">
            <v>0</v>
          </cell>
          <cell r="P66">
            <v>0</v>
          </cell>
        </row>
        <row r="67">
          <cell r="B67" t="str">
            <v>Scarborough</v>
          </cell>
          <cell r="C67">
            <v>1.02</v>
          </cell>
          <cell r="I67" t="str">
            <v>375_</v>
          </cell>
          <cell r="J67" t="str">
            <v>Military building</v>
          </cell>
          <cell r="K67">
            <v>898</v>
          </cell>
          <cell r="O67">
            <v>0</v>
          </cell>
          <cell r="P67">
            <v>0</v>
          </cell>
        </row>
        <row r="68">
          <cell r="B68" t="str">
            <v>Ryedale</v>
          </cell>
          <cell r="C68">
            <v>0.99</v>
          </cell>
          <cell r="I68" t="str">
            <v>375_35</v>
          </cell>
          <cell r="J68" t="str">
            <v>Territorial army centres</v>
          </cell>
          <cell r="K68">
            <v>609</v>
          </cell>
          <cell r="O68">
            <v>0</v>
          </cell>
          <cell r="P68">
            <v>0</v>
          </cell>
          <cell r="AN68" t="str">
            <v>RIBA Stage</v>
          </cell>
        </row>
        <row r="69">
          <cell r="B69" t="str">
            <v>Hambleton</v>
          </cell>
          <cell r="C69">
            <v>1.02</v>
          </cell>
          <cell r="I69" t="str">
            <v>376_2</v>
          </cell>
          <cell r="J69" t="str">
            <v>Closed prisons</v>
          </cell>
          <cell r="K69">
            <v>1069</v>
          </cell>
          <cell r="O69">
            <v>0</v>
          </cell>
          <cell r="P69">
            <v>0</v>
          </cell>
          <cell r="AN69" t="str">
            <v>Ref</v>
          </cell>
          <cell r="AO69" t="str">
            <v>Description</v>
          </cell>
        </row>
        <row r="70">
          <cell r="B70" t="str">
            <v>Richmondshire</v>
          </cell>
          <cell r="C70">
            <v>0.94</v>
          </cell>
          <cell r="I70" t="str">
            <v>376_5</v>
          </cell>
          <cell r="J70" t="str">
            <v>Reformances, borstals</v>
          </cell>
          <cell r="K70">
            <v>1318</v>
          </cell>
          <cell r="O70">
            <v>0</v>
          </cell>
          <cell r="P70">
            <v>0</v>
          </cell>
          <cell r="AN70" t="str">
            <v>A</v>
          </cell>
          <cell r="AO70" t="str">
            <v>Inception</v>
          </cell>
        </row>
        <row r="71">
          <cell r="B71" t="str">
            <v>Craven</v>
          </cell>
          <cell r="C71">
            <v>1.02</v>
          </cell>
          <cell r="I71" t="str">
            <v>400_</v>
          </cell>
          <cell r="J71" t="str">
            <v>Health</v>
          </cell>
          <cell r="O71">
            <v>0</v>
          </cell>
          <cell r="P71">
            <v>0</v>
          </cell>
          <cell r="AN71" t="str">
            <v>B</v>
          </cell>
          <cell r="AO71" t="str">
            <v>Feasibility</v>
          </cell>
        </row>
        <row r="72">
          <cell r="B72" t="str">
            <v>Harrogate</v>
          </cell>
          <cell r="C72">
            <v>1.02</v>
          </cell>
          <cell r="I72" t="str">
            <v>411_1</v>
          </cell>
          <cell r="J72" t="str">
            <v>Hospital teaching centres</v>
          </cell>
          <cell r="K72">
            <v>703</v>
          </cell>
          <cell r="O72">
            <v>0</v>
          </cell>
          <cell r="P72">
            <v>0</v>
          </cell>
          <cell r="AN72" t="str">
            <v>C</v>
          </cell>
          <cell r="AO72" t="str">
            <v>Outline proposals</v>
          </cell>
        </row>
        <row r="73">
          <cell r="B73" t="str">
            <v>York</v>
          </cell>
          <cell r="C73">
            <v>1.04</v>
          </cell>
          <cell r="I73" t="str">
            <v>412_</v>
          </cell>
          <cell r="J73" t="str">
            <v>Hospitals</v>
          </cell>
          <cell r="K73">
            <v>0</v>
          </cell>
          <cell r="L73">
            <v>30</v>
          </cell>
          <cell r="M73">
            <v>12.5</v>
          </cell>
          <cell r="N73">
            <v>15.5</v>
          </cell>
          <cell r="O73">
            <v>0</v>
          </cell>
          <cell r="P73">
            <v>58</v>
          </cell>
          <cell r="AN73" t="str">
            <v>D</v>
          </cell>
          <cell r="AO73" t="str">
            <v>Scheme design</v>
          </cell>
        </row>
        <row r="74">
          <cell r="B74" t="str">
            <v>Selby</v>
          </cell>
          <cell r="C74">
            <v>0.99</v>
          </cell>
          <cell r="I74" t="str">
            <v>413_</v>
          </cell>
          <cell r="J74" t="str">
            <v xml:space="preserve">Mental, psychiatric hospital facilities  - generally </v>
          </cell>
          <cell r="K74">
            <v>873</v>
          </cell>
          <cell r="O74">
            <v>0</v>
          </cell>
          <cell r="P74">
            <v>0</v>
          </cell>
          <cell r="AN74" t="str">
            <v>E</v>
          </cell>
          <cell r="AO74" t="str">
            <v>Detail design</v>
          </cell>
          <cell r="AQ74" t="str">
            <v>D</v>
          </cell>
          <cell r="AR74" t="str">
            <v>Demolish new build.</v>
          </cell>
        </row>
        <row r="75">
          <cell r="B75" t="str">
            <v>South Yorkshire</v>
          </cell>
          <cell r="C75">
            <v>0.99</v>
          </cell>
          <cell r="I75" t="str">
            <v>413_1</v>
          </cell>
          <cell r="J75" t="str">
            <v>Psychiatric units</v>
          </cell>
          <cell r="K75">
            <v>860</v>
          </cell>
          <cell r="O75">
            <v>0</v>
          </cell>
          <cell r="P75">
            <v>0</v>
          </cell>
          <cell r="AN75" t="str">
            <v>F</v>
          </cell>
          <cell r="AO75" t="str">
            <v>Production information</v>
          </cell>
          <cell r="AQ75" t="str">
            <v>F</v>
          </cell>
          <cell r="AR75" t="str">
            <v>Fit out only.</v>
          </cell>
        </row>
        <row r="76">
          <cell r="B76" t="str">
            <v>Barnsley</v>
          </cell>
          <cell r="C76">
            <v>0.95</v>
          </cell>
          <cell r="I76" t="str">
            <v>413_12</v>
          </cell>
          <cell r="J76" t="str">
            <v>Pscho-geriatric</v>
          </cell>
          <cell r="K76">
            <v>833</v>
          </cell>
          <cell r="O76">
            <v>0</v>
          </cell>
          <cell r="P76">
            <v>0</v>
          </cell>
          <cell r="AN76" t="str">
            <v>G</v>
          </cell>
          <cell r="AO76" t="str">
            <v>Tender document</v>
          </cell>
          <cell r="AQ76" t="str">
            <v>M</v>
          </cell>
          <cell r="AR76" t="str">
            <v>Major alteration.</v>
          </cell>
        </row>
        <row r="77">
          <cell r="B77" t="str">
            <v>Doncaster</v>
          </cell>
          <cell r="C77">
            <v>1.05</v>
          </cell>
          <cell r="I77" t="str">
            <v>414_1</v>
          </cell>
          <cell r="J77" t="str">
            <v>Ear,nose and throat units</v>
          </cell>
          <cell r="K77">
            <v>770</v>
          </cell>
          <cell r="O77">
            <v>0</v>
          </cell>
          <cell r="P77">
            <v>0</v>
          </cell>
          <cell r="AN77" t="str">
            <v>H</v>
          </cell>
          <cell r="AO77" t="str">
            <v>Tender action</v>
          </cell>
          <cell r="AQ77" t="str">
            <v>N</v>
          </cell>
          <cell r="AR77" t="str">
            <v>New build.</v>
          </cell>
        </row>
        <row r="78">
          <cell r="B78" t="str">
            <v>Rotherham</v>
          </cell>
          <cell r="C78">
            <v>0.94</v>
          </cell>
          <cell r="I78" t="str">
            <v>415_</v>
          </cell>
          <cell r="J78" t="str">
            <v xml:space="preserve">Maternity, </v>
          </cell>
          <cell r="K78">
            <v>979</v>
          </cell>
          <cell r="O78">
            <v>0</v>
          </cell>
          <cell r="P78">
            <v>0</v>
          </cell>
          <cell r="AN78" t="str">
            <v>J</v>
          </cell>
          <cell r="AO78" t="str">
            <v>Project planning</v>
          </cell>
          <cell r="AQ78" t="str">
            <v>R</v>
          </cell>
          <cell r="AR78" t="str">
            <v>Refurbishment.</v>
          </cell>
        </row>
        <row r="79">
          <cell r="B79" t="str">
            <v>Sheffield</v>
          </cell>
          <cell r="C79">
            <v>1.02</v>
          </cell>
          <cell r="I79" t="str">
            <v>415_7</v>
          </cell>
          <cell r="J79" t="str">
            <v>Genito-urinary</v>
          </cell>
          <cell r="K79">
            <v>856</v>
          </cell>
          <cell r="O79">
            <v>0</v>
          </cell>
          <cell r="P79">
            <v>0</v>
          </cell>
          <cell r="AN79" t="str">
            <v>K</v>
          </cell>
          <cell r="AO79" t="str">
            <v>Operations on site</v>
          </cell>
        </row>
        <row r="80">
          <cell r="B80" t="str">
            <v>West Yorkshire</v>
          </cell>
          <cell r="C80">
            <v>0.97</v>
          </cell>
          <cell r="I80" t="str">
            <v>416_</v>
          </cell>
          <cell r="J80" t="str">
            <v>Paediatric, geniatric hospital facilities</v>
          </cell>
          <cell r="K80">
            <v>979</v>
          </cell>
          <cell r="O80">
            <v>0</v>
          </cell>
          <cell r="P80">
            <v>0</v>
          </cell>
          <cell r="AN80" t="str">
            <v>L</v>
          </cell>
          <cell r="AO80" t="str">
            <v>Completion</v>
          </cell>
        </row>
        <row r="81">
          <cell r="B81" t="str">
            <v>Calderdale</v>
          </cell>
          <cell r="C81">
            <v>0.94</v>
          </cell>
          <cell r="I81" t="str">
            <v>416_2</v>
          </cell>
          <cell r="J81" t="str">
            <v>Geniatric units</v>
          </cell>
          <cell r="K81">
            <v>833</v>
          </cell>
          <cell r="O81">
            <v>0</v>
          </cell>
          <cell r="P81">
            <v>0</v>
          </cell>
          <cell r="AN81" t="str">
            <v>M</v>
          </cell>
          <cell r="AO81" t="str">
            <v>Occupancy</v>
          </cell>
        </row>
        <row r="82">
          <cell r="B82" t="str">
            <v>Bradford</v>
          </cell>
          <cell r="C82">
            <v>0.94</v>
          </cell>
          <cell r="I82" t="str">
            <v>417_1</v>
          </cell>
          <cell r="J82" t="str">
            <v>Diagnosis excluding radiograhy</v>
          </cell>
          <cell r="K82">
            <v>1241</v>
          </cell>
          <cell r="O82">
            <v>0</v>
          </cell>
          <cell r="P82">
            <v>0</v>
          </cell>
        </row>
        <row r="83">
          <cell r="B83" t="str">
            <v>Leeds</v>
          </cell>
          <cell r="C83">
            <v>1</v>
          </cell>
          <cell r="I83" t="str">
            <v>417_2</v>
          </cell>
          <cell r="J83" t="str">
            <v>Surgery including operations theatres</v>
          </cell>
          <cell r="K83">
            <v>1127</v>
          </cell>
          <cell r="O83">
            <v>0</v>
          </cell>
          <cell r="P83">
            <v>0</v>
          </cell>
        </row>
        <row r="84">
          <cell r="B84" t="str">
            <v>Wakefield</v>
          </cell>
          <cell r="C84">
            <v>0.97</v>
          </cell>
          <cell r="I84" t="str">
            <v>417_4</v>
          </cell>
          <cell r="J84" t="str">
            <v>Hospital laboratories - generally</v>
          </cell>
          <cell r="K84">
            <v>1238</v>
          </cell>
          <cell r="O84">
            <v>0</v>
          </cell>
          <cell r="P84">
            <v>0</v>
          </cell>
        </row>
        <row r="85">
          <cell r="B85" t="str">
            <v>Kirklees</v>
          </cell>
          <cell r="C85">
            <v>0.99</v>
          </cell>
          <cell r="I85" t="str">
            <v>417_41</v>
          </cell>
          <cell r="J85" t="str">
            <v>Pathology labortories - generally</v>
          </cell>
          <cell r="K85">
            <v>1196</v>
          </cell>
          <cell r="O85">
            <v>0</v>
          </cell>
          <cell r="P85">
            <v>0</v>
          </cell>
        </row>
        <row r="86">
          <cell r="B86" t="str">
            <v>EAST MIDLANDS</v>
          </cell>
          <cell r="C86">
            <v>0.94</v>
          </cell>
          <cell r="I86" t="str">
            <v>417_5</v>
          </cell>
          <cell r="J86" t="str">
            <v>Occupational therapy, physiotherapy</v>
          </cell>
          <cell r="K86">
            <v>937</v>
          </cell>
          <cell r="O86">
            <v>0</v>
          </cell>
          <cell r="P86">
            <v>0</v>
          </cell>
          <cell r="AN86">
            <v>1</v>
          </cell>
          <cell r="AO86" t="str">
            <v>January</v>
          </cell>
        </row>
        <row r="87">
          <cell r="B87" t="str">
            <v>Derbyshire</v>
          </cell>
          <cell r="C87">
            <v>0.93</v>
          </cell>
          <cell r="I87" t="str">
            <v>417_7</v>
          </cell>
          <cell r="J87" t="str">
            <v>Chemotheropy</v>
          </cell>
          <cell r="K87">
            <v>959</v>
          </cell>
          <cell r="O87">
            <v>0</v>
          </cell>
          <cell r="P87">
            <v>0</v>
          </cell>
          <cell r="AN87">
            <v>2</v>
          </cell>
          <cell r="AO87" t="str">
            <v>February</v>
          </cell>
        </row>
        <row r="88">
          <cell r="B88" t="str">
            <v>High Peak</v>
          </cell>
          <cell r="C88">
            <v>0.99</v>
          </cell>
          <cell r="I88" t="str">
            <v>417_71</v>
          </cell>
          <cell r="J88" t="str">
            <v>Pharmacies</v>
          </cell>
          <cell r="K88">
            <v>883</v>
          </cell>
          <cell r="O88">
            <v>0</v>
          </cell>
          <cell r="P88">
            <v>0</v>
          </cell>
          <cell r="AN88">
            <v>3</v>
          </cell>
          <cell r="AO88" t="str">
            <v>March</v>
          </cell>
        </row>
        <row r="89">
          <cell r="B89" t="str">
            <v>West Derbyshire</v>
          </cell>
          <cell r="C89">
            <v>0.91</v>
          </cell>
          <cell r="I89" t="str">
            <v>417_81</v>
          </cell>
          <cell r="J89" t="str">
            <v>Radiotheraphy</v>
          </cell>
          <cell r="O89">
            <v>0</v>
          </cell>
          <cell r="P89">
            <v>0</v>
          </cell>
          <cell r="AN89">
            <v>4</v>
          </cell>
          <cell r="AO89" t="str">
            <v>April</v>
          </cell>
        </row>
        <row r="90">
          <cell r="B90" t="str">
            <v>North East Derbyshire</v>
          </cell>
          <cell r="C90">
            <v>0.98</v>
          </cell>
          <cell r="I90" t="str">
            <v>418_1</v>
          </cell>
          <cell r="J90" t="str">
            <v>Ward blocks</v>
          </cell>
          <cell r="K90">
            <v>824</v>
          </cell>
          <cell r="O90">
            <v>0</v>
          </cell>
          <cell r="P90">
            <v>0</v>
          </cell>
          <cell r="AN90">
            <v>5</v>
          </cell>
          <cell r="AO90" t="str">
            <v>May</v>
          </cell>
        </row>
        <row r="91">
          <cell r="B91" t="str">
            <v>Chesterfield</v>
          </cell>
          <cell r="C91">
            <v>0.95</v>
          </cell>
          <cell r="I91" t="str">
            <v>418_2</v>
          </cell>
          <cell r="J91" t="str">
            <v xml:space="preserve">Outpatients </v>
          </cell>
          <cell r="K91">
            <v>981</v>
          </cell>
          <cell r="O91">
            <v>0</v>
          </cell>
          <cell r="P91">
            <v>0</v>
          </cell>
          <cell r="AN91">
            <v>6</v>
          </cell>
          <cell r="AO91" t="str">
            <v>June</v>
          </cell>
        </row>
        <row r="92">
          <cell r="B92" t="str">
            <v>Bolsover</v>
          </cell>
          <cell r="C92">
            <v>0.93</v>
          </cell>
          <cell r="I92" t="str">
            <v>418_3</v>
          </cell>
          <cell r="J92" t="str">
            <v>Intensive care</v>
          </cell>
          <cell r="K92">
            <v>949</v>
          </cell>
          <cell r="O92">
            <v>0</v>
          </cell>
          <cell r="P92">
            <v>0</v>
          </cell>
          <cell r="AN92">
            <v>7</v>
          </cell>
          <cell r="AO92" t="str">
            <v>July</v>
          </cell>
        </row>
        <row r="93">
          <cell r="B93" t="str">
            <v>Amber Valley</v>
          </cell>
          <cell r="C93">
            <v>0.91</v>
          </cell>
          <cell r="I93" t="str">
            <v>418_8</v>
          </cell>
          <cell r="J93" t="str">
            <v>Sterile stores</v>
          </cell>
          <cell r="K93">
            <v>800</v>
          </cell>
          <cell r="O93">
            <v>0</v>
          </cell>
          <cell r="P93">
            <v>0</v>
          </cell>
          <cell r="AN93">
            <v>8</v>
          </cell>
          <cell r="AO93" t="str">
            <v>August</v>
          </cell>
        </row>
        <row r="94">
          <cell r="B94" t="str">
            <v>Erewash</v>
          </cell>
          <cell r="C94">
            <v>0.92</v>
          </cell>
          <cell r="I94" t="str">
            <v>421_</v>
          </cell>
          <cell r="J94" t="str">
            <v>Health Centres</v>
          </cell>
          <cell r="K94">
            <v>673</v>
          </cell>
          <cell r="L94">
            <v>20</v>
          </cell>
          <cell r="M94">
            <v>11.5</v>
          </cell>
          <cell r="N94">
            <v>10</v>
          </cell>
          <cell r="O94">
            <v>0</v>
          </cell>
          <cell r="P94">
            <v>41.5</v>
          </cell>
          <cell r="AN94">
            <v>9</v>
          </cell>
          <cell r="AO94" t="str">
            <v>September</v>
          </cell>
        </row>
        <row r="95">
          <cell r="B95" t="str">
            <v>Derby</v>
          </cell>
          <cell r="C95">
            <v>0.91</v>
          </cell>
          <cell r="I95" t="str">
            <v>425_</v>
          </cell>
          <cell r="J95" t="str">
            <v>Welfare consultation centres</v>
          </cell>
          <cell r="K95">
            <v>851</v>
          </cell>
          <cell r="O95">
            <v>0</v>
          </cell>
          <cell r="P95">
            <v>0</v>
          </cell>
          <cell r="AN95">
            <v>10</v>
          </cell>
          <cell r="AO95" t="str">
            <v>October</v>
          </cell>
        </row>
        <row r="96">
          <cell r="B96" t="str">
            <v>South Derbyshire</v>
          </cell>
          <cell r="C96">
            <v>0.95</v>
          </cell>
          <cell r="I96" t="str">
            <v>441_</v>
          </cell>
          <cell r="J96" t="str">
            <v>Observation and assessment centres</v>
          </cell>
          <cell r="K96">
            <v>749</v>
          </cell>
          <cell r="O96">
            <v>0</v>
          </cell>
          <cell r="P96">
            <v>0</v>
          </cell>
          <cell r="AN96">
            <v>11</v>
          </cell>
          <cell r="AO96" t="str">
            <v>November</v>
          </cell>
        </row>
        <row r="97">
          <cell r="B97" t="str">
            <v>Leicestershire</v>
          </cell>
          <cell r="C97">
            <v>0.93</v>
          </cell>
          <cell r="I97" t="str">
            <v>442_</v>
          </cell>
          <cell r="J97" t="str">
            <v>Nursing homes, convalescent homes etc</v>
          </cell>
          <cell r="K97">
            <v>720</v>
          </cell>
          <cell r="L97">
            <v>21</v>
          </cell>
          <cell r="M97">
            <v>10.5</v>
          </cell>
          <cell r="N97">
            <v>8.5</v>
          </cell>
          <cell r="O97">
            <v>0</v>
          </cell>
          <cell r="P97">
            <v>40</v>
          </cell>
          <cell r="AN97">
            <v>12</v>
          </cell>
          <cell r="AO97" t="str">
            <v>December</v>
          </cell>
        </row>
        <row r="98">
          <cell r="B98" t="str">
            <v>North West Leicestershire</v>
          </cell>
          <cell r="C98">
            <v>0.96</v>
          </cell>
          <cell r="I98" t="str">
            <v>443_</v>
          </cell>
          <cell r="J98" t="str">
            <v>Homes for chronic invalids</v>
          </cell>
          <cell r="K98">
            <v>893</v>
          </cell>
          <cell r="O98">
            <v>0</v>
          </cell>
          <cell r="P98">
            <v>0</v>
          </cell>
        </row>
        <row r="99">
          <cell r="B99" t="str">
            <v>Charnwood</v>
          </cell>
          <cell r="C99">
            <v>0.91</v>
          </cell>
          <cell r="I99" t="str">
            <v>444_</v>
          </cell>
          <cell r="J99" t="str">
            <v>Homes for mentally handicapped</v>
          </cell>
          <cell r="K99">
            <v>722</v>
          </cell>
          <cell r="L99">
            <v>14.5</v>
          </cell>
          <cell r="M99">
            <v>10</v>
          </cell>
          <cell r="N99">
            <v>8.5</v>
          </cell>
          <cell r="O99">
            <v>0</v>
          </cell>
          <cell r="P99">
            <v>33</v>
          </cell>
        </row>
        <row r="100">
          <cell r="B100" t="str">
            <v>Melton</v>
          </cell>
          <cell r="C100">
            <v>0.89</v>
          </cell>
          <cell r="I100" t="str">
            <v>445_1</v>
          </cell>
          <cell r="J100" t="str">
            <v xml:space="preserve">Homes for physically handicapped </v>
          </cell>
          <cell r="K100">
            <v>767</v>
          </cell>
          <cell r="O100">
            <v>0</v>
          </cell>
          <cell r="P100">
            <v>0</v>
          </cell>
        </row>
        <row r="101">
          <cell r="B101" t="str">
            <v>Rutland</v>
          </cell>
          <cell r="C101">
            <v>0.95</v>
          </cell>
          <cell r="I101" t="str">
            <v>446_</v>
          </cell>
          <cell r="J101" t="str">
            <v>Childrens homes</v>
          </cell>
          <cell r="K101">
            <v>697</v>
          </cell>
          <cell r="L101">
            <v>15</v>
          </cell>
          <cell r="M101">
            <v>11</v>
          </cell>
          <cell r="N101">
            <v>9</v>
          </cell>
          <cell r="O101">
            <v>0</v>
          </cell>
          <cell r="P101">
            <v>35</v>
          </cell>
        </row>
        <row r="102">
          <cell r="B102" t="str">
            <v>Oadby and Wigston</v>
          </cell>
          <cell r="C102">
            <v>0.97</v>
          </cell>
          <cell r="I102" t="str">
            <v>447_</v>
          </cell>
          <cell r="J102" t="str">
            <v>Old people's homes - generally</v>
          </cell>
          <cell r="K102">
            <v>656</v>
          </cell>
          <cell r="L102">
            <v>21</v>
          </cell>
          <cell r="M102">
            <v>11</v>
          </cell>
          <cell r="N102">
            <v>9</v>
          </cell>
          <cell r="O102">
            <v>0</v>
          </cell>
          <cell r="P102">
            <v>41</v>
          </cell>
        </row>
        <row r="103">
          <cell r="B103" t="str">
            <v>Leicester</v>
          </cell>
          <cell r="C103">
            <v>0.93</v>
          </cell>
          <cell r="I103" t="str">
            <v>448_</v>
          </cell>
          <cell r="J103" t="str">
            <v>Day centres</v>
          </cell>
          <cell r="K103">
            <v>793</v>
          </cell>
          <cell r="O103">
            <v>0</v>
          </cell>
          <cell r="P103">
            <v>0</v>
          </cell>
        </row>
        <row r="104">
          <cell r="B104" t="str">
            <v>Hinckley and Bosworth</v>
          </cell>
          <cell r="C104">
            <v>0.9</v>
          </cell>
          <cell r="I104" t="str">
            <v>500_</v>
          </cell>
          <cell r="J104" t="str">
            <v>Recreational</v>
          </cell>
          <cell r="O104">
            <v>0</v>
          </cell>
          <cell r="P104">
            <v>0</v>
          </cell>
        </row>
        <row r="105">
          <cell r="B105" t="str">
            <v>Lincolnshire</v>
          </cell>
          <cell r="C105">
            <v>0.93</v>
          </cell>
          <cell r="I105" t="str">
            <v>511_</v>
          </cell>
          <cell r="J105" t="str">
            <v>Canteens</v>
          </cell>
          <cell r="K105">
            <v>799</v>
          </cell>
          <cell r="O105">
            <v>0</v>
          </cell>
          <cell r="P105">
            <v>0</v>
          </cell>
        </row>
        <row r="106">
          <cell r="B106" t="str">
            <v>West Lindsey</v>
          </cell>
          <cell r="C106">
            <v>0.92</v>
          </cell>
          <cell r="I106" t="str">
            <v>512_</v>
          </cell>
          <cell r="J106" t="str">
            <v xml:space="preserve">Restaurants </v>
          </cell>
          <cell r="K106">
            <v>1022</v>
          </cell>
          <cell r="L106">
            <v>18</v>
          </cell>
          <cell r="M106">
            <v>27</v>
          </cell>
          <cell r="N106">
            <v>10</v>
          </cell>
          <cell r="O106">
            <v>0</v>
          </cell>
          <cell r="P106">
            <v>55</v>
          </cell>
        </row>
        <row r="107">
          <cell r="B107" t="str">
            <v>Lincoln</v>
          </cell>
          <cell r="C107">
            <v>0.92</v>
          </cell>
          <cell r="I107" t="str">
            <v>517_</v>
          </cell>
          <cell r="J107" t="str">
            <v xml:space="preserve">Public houses </v>
          </cell>
          <cell r="K107">
            <v>815</v>
          </cell>
          <cell r="O107">
            <v>0</v>
          </cell>
          <cell r="P107">
            <v>0</v>
          </cell>
        </row>
        <row r="108">
          <cell r="B108" t="str">
            <v>East Lindsey</v>
          </cell>
          <cell r="C108">
            <v>0.93</v>
          </cell>
          <cell r="I108" t="str">
            <v>524_</v>
          </cell>
          <cell r="J108" t="str">
            <v>Theatre</v>
          </cell>
          <cell r="K108">
            <v>1030</v>
          </cell>
          <cell r="O108">
            <v>0</v>
          </cell>
          <cell r="P108">
            <v>0</v>
          </cell>
        </row>
        <row r="109">
          <cell r="B109" t="str">
            <v>North Kesteven</v>
          </cell>
          <cell r="C109">
            <v>0.97</v>
          </cell>
          <cell r="I109" t="str">
            <v>524_5</v>
          </cell>
          <cell r="J109" t="str">
            <v xml:space="preserve">Drama ancilliary building </v>
          </cell>
          <cell r="K109">
            <v>418</v>
          </cell>
          <cell r="O109">
            <v>0</v>
          </cell>
          <cell r="P109">
            <v>0</v>
          </cell>
        </row>
        <row r="110">
          <cell r="B110" t="str">
            <v>Boston</v>
          </cell>
          <cell r="C110">
            <v>0.94</v>
          </cell>
          <cell r="I110" t="str">
            <v>525_</v>
          </cell>
          <cell r="J110" t="str">
            <v>Cinema</v>
          </cell>
          <cell r="K110">
            <v>886</v>
          </cell>
          <cell r="L110">
            <v>9</v>
          </cell>
          <cell r="M110">
            <v>12</v>
          </cell>
          <cell r="N110">
            <v>6</v>
          </cell>
          <cell r="O110">
            <v>0</v>
          </cell>
          <cell r="P110">
            <v>27</v>
          </cell>
        </row>
        <row r="111">
          <cell r="B111" t="str">
            <v>South Kesteven</v>
          </cell>
          <cell r="C111">
            <v>0.92</v>
          </cell>
          <cell r="I111" t="str">
            <v>532_</v>
          </cell>
          <cell r="J111" t="str">
            <v>Community Centres - Generally</v>
          </cell>
          <cell r="K111">
            <v>694</v>
          </cell>
          <cell r="O111">
            <v>0</v>
          </cell>
          <cell r="P111">
            <v>0</v>
          </cell>
        </row>
        <row r="112">
          <cell r="B112" t="str">
            <v>South Holland</v>
          </cell>
          <cell r="C112">
            <v>0.92</v>
          </cell>
          <cell r="I112" t="str">
            <v>532_1</v>
          </cell>
          <cell r="J112" t="str">
            <v>General purpose halls - generally</v>
          </cell>
          <cell r="K112">
            <v>694</v>
          </cell>
          <cell r="L112">
            <v>12.5</v>
          </cell>
          <cell r="M112">
            <v>10.5</v>
          </cell>
          <cell r="N112">
            <v>9</v>
          </cell>
          <cell r="O112">
            <v>0</v>
          </cell>
          <cell r="P112">
            <v>32</v>
          </cell>
        </row>
        <row r="113">
          <cell r="B113" t="str">
            <v>Northamptonshire</v>
          </cell>
          <cell r="C113">
            <v>0.98</v>
          </cell>
          <cell r="I113" t="str">
            <v>532_2</v>
          </cell>
          <cell r="J113" t="str">
            <v>Visitor's centres</v>
          </cell>
          <cell r="K113">
            <v>938</v>
          </cell>
          <cell r="O113">
            <v>0</v>
          </cell>
          <cell r="P113">
            <v>0</v>
          </cell>
        </row>
        <row r="114">
          <cell r="B114" t="str">
            <v>East Northamptonshire</v>
          </cell>
          <cell r="C114">
            <v>1.01</v>
          </cell>
          <cell r="I114" t="str">
            <v>534_</v>
          </cell>
          <cell r="J114" t="str">
            <v>Clubs, youth club, students unions etc</v>
          </cell>
          <cell r="K114">
            <v>646</v>
          </cell>
          <cell r="O114">
            <v>0</v>
          </cell>
          <cell r="P114">
            <v>0</v>
          </cell>
        </row>
        <row r="115">
          <cell r="B115" t="str">
            <v>Corby</v>
          </cell>
          <cell r="C115">
            <v>0.94</v>
          </cell>
          <cell r="I115" t="str">
            <v>541_</v>
          </cell>
          <cell r="J115" t="str">
            <v>Covered swimming pool</v>
          </cell>
          <cell r="K115">
            <v>1222</v>
          </cell>
          <cell r="L115">
            <v>7</v>
          </cell>
          <cell r="M115">
            <v>22</v>
          </cell>
          <cell r="N115">
            <v>19</v>
          </cell>
          <cell r="O115">
            <v>0</v>
          </cell>
          <cell r="P115">
            <v>48</v>
          </cell>
        </row>
        <row r="116">
          <cell r="B116" t="str">
            <v>Kettering</v>
          </cell>
          <cell r="C116">
            <v>0.99</v>
          </cell>
          <cell r="I116" t="str">
            <v>562_1</v>
          </cell>
          <cell r="J116" t="str">
            <v>Sports centres / recreational centres</v>
          </cell>
          <cell r="K116">
            <v>638</v>
          </cell>
          <cell r="L116">
            <v>8.5</v>
          </cell>
          <cell r="M116">
            <v>28</v>
          </cell>
          <cell r="N116">
            <v>20</v>
          </cell>
          <cell r="O116">
            <v>0</v>
          </cell>
          <cell r="P116">
            <v>56.5</v>
          </cell>
        </row>
        <row r="117">
          <cell r="B117" t="str">
            <v>Daventry</v>
          </cell>
          <cell r="C117">
            <v>0.99</v>
          </cell>
          <cell r="I117" t="str">
            <v>562_11</v>
          </cell>
          <cell r="J117" t="str">
            <v>Sports centres / recreational centres with pool</v>
          </cell>
          <cell r="K117">
            <v>958</v>
          </cell>
          <cell r="O117">
            <v>0</v>
          </cell>
          <cell r="P117">
            <v>0</v>
          </cell>
        </row>
        <row r="118">
          <cell r="B118" t="str">
            <v>Wellingborough</v>
          </cell>
          <cell r="C118">
            <v>0.96</v>
          </cell>
          <cell r="I118" t="str">
            <v>562_12</v>
          </cell>
          <cell r="J118" t="str">
            <v>Gymnasia/sports halls</v>
          </cell>
          <cell r="K118">
            <v>581</v>
          </cell>
          <cell r="L118">
            <v>10</v>
          </cell>
          <cell r="M118">
            <v>12</v>
          </cell>
          <cell r="N118">
            <v>20.5</v>
          </cell>
          <cell r="O118">
            <v>0</v>
          </cell>
          <cell r="P118">
            <v>42.5</v>
          </cell>
        </row>
        <row r="119">
          <cell r="B119" t="str">
            <v>Northampton</v>
          </cell>
          <cell r="C119">
            <v>0.98</v>
          </cell>
          <cell r="I119" t="str">
            <v>562_31</v>
          </cell>
          <cell r="J119" t="str">
            <v xml:space="preserve">Squash courts </v>
          </cell>
          <cell r="K119">
            <v>632</v>
          </cell>
          <cell r="O119">
            <v>0</v>
          </cell>
          <cell r="P119">
            <v>0</v>
          </cell>
        </row>
        <row r="120">
          <cell r="B120" t="str">
            <v>South Northamptonshire</v>
          </cell>
          <cell r="C120">
            <v>1</v>
          </cell>
          <cell r="I120" t="str">
            <v>564_1</v>
          </cell>
          <cell r="J120" t="str">
            <v>Stadia, sports grounds</v>
          </cell>
          <cell r="K120">
            <v>740</v>
          </cell>
          <cell r="O120">
            <v>0</v>
          </cell>
          <cell r="P120">
            <v>0</v>
          </cell>
        </row>
        <row r="121">
          <cell r="B121" t="str">
            <v>Nottinghamshire</v>
          </cell>
          <cell r="C121">
            <v>0.92</v>
          </cell>
          <cell r="I121" t="str">
            <v>567_1</v>
          </cell>
          <cell r="J121" t="str">
            <v>Ice rinks</v>
          </cell>
          <cell r="L121">
            <v>7</v>
          </cell>
          <cell r="M121">
            <v>15</v>
          </cell>
          <cell r="N121">
            <v>6</v>
          </cell>
          <cell r="O121">
            <v>0</v>
          </cell>
          <cell r="P121">
            <v>28</v>
          </cell>
        </row>
        <row r="122">
          <cell r="B122" t="str">
            <v>Bassetlaw</v>
          </cell>
          <cell r="C122">
            <v>0.96</v>
          </cell>
          <cell r="I122" t="str">
            <v>568_1</v>
          </cell>
          <cell r="J122" t="str">
            <v>Pavillion and sports club houses - generally</v>
          </cell>
          <cell r="K122">
            <v>684</v>
          </cell>
          <cell r="L122">
            <v>8.5</v>
          </cell>
          <cell r="M122">
            <v>10</v>
          </cell>
          <cell r="N122">
            <v>19</v>
          </cell>
          <cell r="O122">
            <v>0</v>
          </cell>
          <cell r="P122">
            <v>37.5</v>
          </cell>
        </row>
        <row r="123">
          <cell r="B123" t="str">
            <v>Mansfield</v>
          </cell>
          <cell r="C123">
            <v>0.89</v>
          </cell>
          <cell r="I123" t="str">
            <v>600_</v>
          </cell>
          <cell r="J123" t="str">
            <v>Religious</v>
          </cell>
          <cell r="O123">
            <v>0</v>
          </cell>
          <cell r="P123">
            <v>0</v>
          </cell>
        </row>
        <row r="124">
          <cell r="B124" t="str">
            <v>Newark</v>
          </cell>
          <cell r="C124">
            <v>0.92</v>
          </cell>
          <cell r="I124" t="str">
            <v>630_</v>
          </cell>
          <cell r="J124" t="str">
            <v>Churches</v>
          </cell>
          <cell r="K124">
            <v>826</v>
          </cell>
          <cell r="L124">
            <v>8</v>
          </cell>
          <cell r="M124">
            <v>3.5</v>
          </cell>
          <cell r="N124">
            <v>4</v>
          </cell>
          <cell r="O124">
            <v>0</v>
          </cell>
          <cell r="P124">
            <v>15.5</v>
          </cell>
        </row>
        <row r="125">
          <cell r="B125" t="str">
            <v>Ashfield</v>
          </cell>
          <cell r="C125">
            <v>0.87</v>
          </cell>
          <cell r="I125" t="str">
            <v>640_</v>
          </cell>
          <cell r="J125" t="str">
            <v>Mission halls, meeting houses</v>
          </cell>
          <cell r="K125">
            <v>845</v>
          </cell>
          <cell r="O125">
            <v>0</v>
          </cell>
          <cell r="P125">
            <v>0</v>
          </cell>
        </row>
        <row r="126">
          <cell r="B126" t="str">
            <v>Gedling</v>
          </cell>
          <cell r="C126">
            <v>0.91</v>
          </cell>
          <cell r="I126" t="str">
            <v>650_</v>
          </cell>
          <cell r="J126" t="str">
            <v>Temple, mosques, synagogues</v>
          </cell>
          <cell r="K126">
            <v>949</v>
          </cell>
          <cell r="O126">
            <v>0</v>
          </cell>
          <cell r="P126">
            <v>0</v>
          </cell>
        </row>
        <row r="127">
          <cell r="B127" t="str">
            <v>Broxtowe</v>
          </cell>
          <cell r="C127">
            <v>0.92</v>
          </cell>
          <cell r="I127" t="str">
            <v>670_1</v>
          </cell>
          <cell r="J127" t="str">
            <v>Crematoria</v>
          </cell>
          <cell r="K127">
            <v>1170</v>
          </cell>
          <cell r="O127">
            <v>0</v>
          </cell>
          <cell r="P127">
            <v>0</v>
          </cell>
        </row>
        <row r="128">
          <cell r="B128" t="str">
            <v>Nottingham</v>
          </cell>
          <cell r="C128">
            <v>0.93</v>
          </cell>
          <cell r="I128" t="str">
            <v>700_</v>
          </cell>
          <cell r="J128" t="str">
            <v>Education</v>
          </cell>
          <cell r="O128">
            <v>0</v>
          </cell>
          <cell r="P128">
            <v>0</v>
          </cell>
        </row>
        <row r="129">
          <cell r="B129" t="str">
            <v>Rushcliffe</v>
          </cell>
          <cell r="C129">
            <v>0.94</v>
          </cell>
          <cell r="I129" t="str">
            <v>710_</v>
          </cell>
          <cell r="J129" t="str">
            <v>Schools</v>
          </cell>
          <cell r="K129">
            <v>705</v>
          </cell>
          <cell r="O129">
            <v>0</v>
          </cell>
          <cell r="P129">
            <v>0</v>
          </cell>
        </row>
        <row r="130">
          <cell r="B130" t="str">
            <v>EAST ANGLIA</v>
          </cell>
          <cell r="C130">
            <v>0.98</v>
          </cell>
          <cell r="I130" t="str">
            <v>711_</v>
          </cell>
          <cell r="J130" t="str">
            <v>Nursery</v>
          </cell>
          <cell r="K130">
            <v>850</v>
          </cell>
          <cell r="L130">
            <v>9.5</v>
          </cell>
          <cell r="M130">
            <v>5.5</v>
          </cell>
          <cell r="N130">
            <v>14</v>
          </cell>
          <cell r="O130">
            <v>0</v>
          </cell>
          <cell r="P130">
            <v>29</v>
          </cell>
        </row>
        <row r="131">
          <cell r="B131" t="str">
            <v>Cambridgeshire</v>
          </cell>
          <cell r="C131">
            <v>1</v>
          </cell>
          <cell r="I131" t="str">
            <v>712_</v>
          </cell>
          <cell r="J131" t="str">
            <v>Primary</v>
          </cell>
          <cell r="K131">
            <v>678</v>
          </cell>
          <cell r="L131">
            <v>11.5</v>
          </cell>
          <cell r="M131">
            <v>5.5</v>
          </cell>
          <cell r="N131">
            <v>15</v>
          </cell>
          <cell r="O131">
            <v>0</v>
          </cell>
          <cell r="P131">
            <v>32</v>
          </cell>
        </row>
        <row r="132">
          <cell r="B132" t="str">
            <v>Peterborough</v>
          </cell>
          <cell r="C132">
            <v>0.97</v>
          </cell>
          <cell r="I132" t="str">
            <v>713_</v>
          </cell>
          <cell r="J132" t="str">
            <v>Secondary schools</v>
          </cell>
          <cell r="K132">
            <v>648</v>
          </cell>
          <cell r="L132">
            <v>11.5</v>
          </cell>
          <cell r="M132">
            <v>6</v>
          </cell>
          <cell r="N132">
            <v>15</v>
          </cell>
          <cell r="O132">
            <v>0</v>
          </cell>
          <cell r="P132">
            <v>32.5</v>
          </cell>
        </row>
        <row r="133">
          <cell r="B133" t="str">
            <v>Fenland</v>
          </cell>
          <cell r="C133">
            <v>1</v>
          </cell>
          <cell r="I133" t="str">
            <v>714_</v>
          </cell>
          <cell r="J133" t="str">
            <v>Sixth form/tertiary colleges</v>
          </cell>
          <cell r="K133">
            <v>704</v>
          </cell>
          <cell r="O133">
            <v>0</v>
          </cell>
          <cell r="P133">
            <v>0</v>
          </cell>
        </row>
        <row r="134">
          <cell r="B134" t="str">
            <v>Huntingdon</v>
          </cell>
          <cell r="C134">
            <v>0.97</v>
          </cell>
          <cell r="I134" t="str">
            <v>717_</v>
          </cell>
          <cell r="J134" t="str">
            <v>Special schools</v>
          </cell>
          <cell r="K134">
            <v>728</v>
          </cell>
          <cell r="O134">
            <v>0</v>
          </cell>
          <cell r="P134">
            <v>0</v>
          </cell>
        </row>
        <row r="135">
          <cell r="B135" t="str">
            <v>East Cambridgeshire</v>
          </cell>
          <cell r="C135">
            <v>1.01</v>
          </cell>
          <cell r="I135" t="str">
            <v>717_2</v>
          </cell>
          <cell r="J135" t="str">
            <v>Schools for the mentally handicaped</v>
          </cell>
          <cell r="K135">
            <v>675</v>
          </cell>
          <cell r="O135">
            <v>0</v>
          </cell>
          <cell r="P135">
            <v>0</v>
          </cell>
        </row>
        <row r="136">
          <cell r="B136" t="str">
            <v>South Cambridgeshire</v>
          </cell>
          <cell r="C136">
            <v>1.01</v>
          </cell>
          <cell r="I136" t="str">
            <v>717_3</v>
          </cell>
          <cell r="J136" t="str">
            <v>Schools for the physically handicaped</v>
          </cell>
          <cell r="K136">
            <v>745</v>
          </cell>
          <cell r="O136">
            <v>0</v>
          </cell>
          <cell r="P136">
            <v>0</v>
          </cell>
        </row>
        <row r="137">
          <cell r="B137" t="str">
            <v>Cambridge</v>
          </cell>
          <cell r="C137">
            <v>1.05</v>
          </cell>
          <cell r="I137" t="str">
            <v>721_</v>
          </cell>
          <cell r="J137" t="str">
            <v xml:space="preserve">Universities </v>
          </cell>
          <cell r="K137">
            <v>842</v>
          </cell>
          <cell r="L137">
            <v>9.5</v>
          </cell>
          <cell r="M137">
            <v>10.5</v>
          </cell>
          <cell r="N137">
            <v>15</v>
          </cell>
          <cell r="O137">
            <v>0</v>
          </cell>
          <cell r="P137">
            <v>35</v>
          </cell>
        </row>
        <row r="138">
          <cell r="B138" t="str">
            <v>Norfolk</v>
          </cell>
          <cell r="C138">
            <v>0.95</v>
          </cell>
          <cell r="I138" t="str">
            <v>721_2</v>
          </cell>
          <cell r="J138" t="str">
            <v>Universitey- specialised teaching blocks</v>
          </cell>
          <cell r="K138">
            <v>894</v>
          </cell>
          <cell r="O138">
            <v>0</v>
          </cell>
          <cell r="P138">
            <v>0</v>
          </cell>
        </row>
        <row r="139">
          <cell r="B139" t="str">
            <v>West Norfolk</v>
          </cell>
          <cell r="C139">
            <v>1.01</v>
          </cell>
          <cell r="I139" t="str">
            <v>722_2</v>
          </cell>
          <cell r="J139" t="str">
            <v xml:space="preserve">Colleges </v>
          </cell>
          <cell r="K139">
            <v>735</v>
          </cell>
          <cell r="L139">
            <v>9.5</v>
          </cell>
          <cell r="M139">
            <v>9</v>
          </cell>
          <cell r="N139">
            <v>14</v>
          </cell>
          <cell r="O139">
            <v>0</v>
          </cell>
          <cell r="P139">
            <v>32.5</v>
          </cell>
        </row>
        <row r="140">
          <cell r="B140" t="str">
            <v>North Norfolk</v>
          </cell>
          <cell r="C140">
            <v>0.96</v>
          </cell>
          <cell r="I140" t="str">
            <v>727_</v>
          </cell>
          <cell r="J140" t="str">
            <v>Adult education facilties</v>
          </cell>
          <cell r="K140">
            <v>673</v>
          </cell>
          <cell r="L140">
            <v>9</v>
          </cell>
          <cell r="M140">
            <v>9</v>
          </cell>
          <cell r="N140">
            <v>14</v>
          </cell>
          <cell r="O140">
            <v>0</v>
          </cell>
          <cell r="P140">
            <v>32</v>
          </cell>
        </row>
        <row r="141">
          <cell r="B141" t="str">
            <v>Great Yarmouth</v>
          </cell>
          <cell r="C141">
            <v>0.94</v>
          </cell>
          <cell r="I141" t="str">
            <v>727_1</v>
          </cell>
          <cell r="J141" t="str">
            <v xml:space="preserve">Adult facilities for the mentally handicaped </v>
          </cell>
          <cell r="K141">
            <v>717</v>
          </cell>
          <cell r="O141">
            <v>0</v>
          </cell>
          <cell r="P141">
            <v>0</v>
          </cell>
        </row>
        <row r="142">
          <cell r="B142" t="str">
            <v>Broadland</v>
          </cell>
          <cell r="C142">
            <v>0.97</v>
          </cell>
          <cell r="I142" t="str">
            <v>731_1</v>
          </cell>
          <cell r="J142" t="str">
            <v>Reasearch facilities</v>
          </cell>
          <cell r="K142">
            <v>1033</v>
          </cell>
          <cell r="O142">
            <v>0</v>
          </cell>
          <cell r="P142">
            <v>0</v>
          </cell>
        </row>
        <row r="143">
          <cell r="B143" t="str">
            <v>Norwich</v>
          </cell>
          <cell r="C143">
            <v>0.94</v>
          </cell>
          <cell r="I143" t="str">
            <v>732_</v>
          </cell>
          <cell r="J143" t="str">
            <v>Laboratories</v>
          </cell>
          <cell r="K143">
            <v>1008</v>
          </cell>
          <cell r="L143">
            <v>12.5</v>
          </cell>
          <cell r="M143">
            <v>15.5</v>
          </cell>
          <cell r="N143">
            <v>19</v>
          </cell>
          <cell r="O143">
            <v>0</v>
          </cell>
          <cell r="P143">
            <v>47</v>
          </cell>
        </row>
        <row r="144">
          <cell r="B144" t="str">
            <v>SouthNorfolk</v>
          </cell>
          <cell r="C144">
            <v>0.94</v>
          </cell>
          <cell r="I144" t="str">
            <v>756_</v>
          </cell>
          <cell r="J144" t="str">
            <v>Museums</v>
          </cell>
          <cell r="K144">
            <v>683</v>
          </cell>
          <cell r="L144">
            <v>9.5</v>
          </cell>
          <cell r="M144">
            <v>14.5</v>
          </cell>
          <cell r="N144">
            <v>14.5</v>
          </cell>
          <cell r="O144">
            <v>0</v>
          </cell>
          <cell r="P144">
            <v>38.5</v>
          </cell>
        </row>
        <row r="145">
          <cell r="B145" t="str">
            <v>Breckland</v>
          </cell>
          <cell r="C145">
            <v>0.92</v>
          </cell>
          <cell r="I145" t="str">
            <v>758_</v>
          </cell>
          <cell r="J145" t="str">
            <v xml:space="preserve">Exhibition buildings </v>
          </cell>
          <cell r="K145">
            <v>800</v>
          </cell>
          <cell r="O145">
            <v>0</v>
          </cell>
          <cell r="P145">
            <v>0</v>
          </cell>
        </row>
        <row r="146">
          <cell r="B146" t="str">
            <v>Suffolk</v>
          </cell>
          <cell r="C146">
            <v>0.97</v>
          </cell>
          <cell r="I146" t="str">
            <v>760_</v>
          </cell>
          <cell r="J146" t="str">
            <v>Libraries</v>
          </cell>
          <cell r="K146">
            <v>769</v>
          </cell>
          <cell r="L146">
            <v>10.5</v>
          </cell>
          <cell r="M146">
            <v>10.5</v>
          </cell>
          <cell r="N146">
            <v>12.5</v>
          </cell>
          <cell r="O146">
            <v>0</v>
          </cell>
          <cell r="P146">
            <v>33.5</v>
          </cell>
        </row>
        <row r="147">
          <cell r="B147" t="str">
            <v>Forest Heath</v>
          </cell>
          <cell r="C147">
            <v>1.01</v>
          </cell>
          <cell r="I147" t="str">
            <v>762_</v>
          </cell>
          <cell r="J147" t="str">
            <v>Public Libraries</v>
          </cell>
          <cell r="K147">
            <v>782</v>
          </cell>
          <cell r="O147">
            <v>0</v>
          </cell>
          <cell r="P147">
            <v>0</v>
          </cell>
        </row>
        <row r="148">
          <cell r="B148" t="str">
            <v>St Edmundsbury</v>
          </cell>
          <cell r="C148">
            <v>0.98</v>
          </cell>
          <cell r="I148" t="str">
            <v>763_</v>
          </cell>
          <cell r="J148" t="str">
            <v>School/colleges</v>
          </cell>
          <cell r="K148">
            <v>696</v>
          </cell>
          <cell r="O148">
            <v>0</v>
          </cell>
          <cell r="P148">
            <v>0</v>
          </cell>
        </row>
        <row r="149">
          <cell r="B149" t="str">
            <v>Mid Suffolk</v>
          </cell>
          <cell r="C149">
            <v>0.97</v>
          </cell>
          <cell r="I149" t="str">
            <v>764_</v>
          </cell>
          <cell r="J149" t="str">
            <v>Special libraries</v>
          </cell>
          <cell r="K149">
            <v>944</v>
          </cell>
          <cell r="O149">
            <v>0</v>
          </cell>
          <cell r="P149">
            <v>0</v>
          </cell>
        </row>
        <row r="150">
          <cell r="B150" t="str">
            <v>Waveney</v>
          </cell>
          <cell r="C150">
            <v>0.94</v>
          </cell>
          <cell r="I150" t="str">
            <v>766_</v>
          </cell>
          <cell r="J150" t="str">
            <v>Computer buildings - generally</v>
          </cell>
          <cell r="K150">
            <v>1149</v>
          </cell>
          <cell r="L150">
            <v>13.5</v>
          </cell>
          <cell r="M150">
            <v>20.5</v>
          </cell>
          <cell r="N150">
            <v>9</v>
          </cell>
          <cell r="O150">
            <v>0</v>
          </cell>
          <cell r="P150">
            <v>43</v>
          </cell>
        </row>
        <row r="151">
          <cell r="B151" t="str">
            <v>Suffolk Coastal</v>
          </cell>
          <cell r="C151">
            <v>0.97</v>
          </cell>
          <cell r="I151" t="str">
            <v>767_</v>
          </cell>
          <cell r="J151" t="str">
            <v>Record offices, archives, patent, offices</v>
          </cell>
          <cell r="K151">
            <v>860</v>
          </cell>
          <cell r="O151">
            <v>0</v>
          </cell>
          <cell r="P151">
            <v>0</v>
          </cell>
        </row>
        <row r="152">
          <cell r="B152" t="str">
            <v>Ipswich</v>
          </cell>
          <cell r="C152">
            <v>0.97</v>
          </cell>
          <cell r="I152" t="str">
            <v>800_</v>
          </cell>
          <cell r="J152" t="str">
            <v>Residential</v>
          </cell>
          <cell r="O152">
            <v>0</v>
          </cell>
          <cell r="P152">
            <v>0</v>
          </cell>
        </row>
        <row r="153">
          <cell r="B153" t="str">
            <v>Babergh</v>
          </cell>
          <cell r="C153">
            <v>0.94</v>
          </cell>
          <cell r="I153" t="str">
            <v>810_</v>
          </cell>
          <cell r="J153" t="str">
            <v>Housing, mixed developments</v>
          </cell>
          <cell r="K153">
            <v>485</v>
          </cell>
          <cell r="O153">
            <v>0</v>
          </cell>
          <cell r="P153">
            <v>0</v>
          </cell>
        </row>
        <row r="154">
          <cell r="B154" t="str">
            <v>0</v>
          </cell>
          <cell r="I154" t="str">
            <v>810_</v>
          </cell>
          <cell r="J154" t="str">
            <v>Estate housing generally</v>
          </cell>
          <cell r="K154">
            <v>460</v>
          </cell>
          <cell r="L154">
            <v>0.15</v>
          </cell>
          <cell r="M154">
            <v>8.5</v>
          </cell>
          <cell r="N154">
            <v>7</v>
          </cell>
          <cell r="O154">
            <v>0</v>
          </cell>
          <cell r="P154">
            <v>15.65</v>
          </cell>
        </row>
        <row r="155">
          <cell r="B155" t="str">
            <v>SOUTH EAST (ex G London)</v>
          </cell>
          <cell r="C155">
            <v>1.04</v>
          </cell>
          <cell r="I155" t="str">
            <v>816_</v>
          </cell>
          <cell r="J155" t="str">
            <v>Flats generally</v>
          </cell>
          <cell r="K155">
            <v>530</v>
          </cell>
          <cell r="L155">
            <v>5</v>
          </cell>
          <cell r="M155">
            <v>7.5</v>
          </cell>
          <cell r="N155">
            <v>7</v>
          </cell>
          <cell r="O155">
            <v>0</v>
          </cell>
          <cell r="P155">
            <v>19.5</v>
          </cell>
        </row>
        <row r="156">
          <cell r="B156" t="str">
            <v>Bedfordshire</v>
          </cell>
          <cell r="C156">
            <v>1.02</v>
          </cell>
          <cell r="I156" t="str">
            <v>820_1</v>
          </cell>
          <cell r="J156" t="str">
            <v>One off housing</v>
          </cell>
          <cell r="K156">
            <v>747</v>
          </cell>
          <cell r="O156">
            <v>0</v>
          </cell>
          <cell r="P156">
            <v>0</v>
          </cell>
        </row>
        <row r="157">
          <cell r="B157" t="str">
            <v>North Bedfordshire</v>
          </cell>
          <cell r="C157">
            <v>0.99</v>
          </cell>
          <cell r="I157" t="str">
            <v>841_</v>
          </cell>
          <cell r="J157" t="str">
            <v>Housing in connection</v>
          </cell>
          <cell r="K157">
            <v>516</v>
          </cell>
          <cell r="O157">
            <v>0</v>
          </cell>
          <cell r="P157">
            <v>0</v>
          </cell>
        </row>
        <row r="158">
          <cell r="B158" t="str">
            <v>Mid Bedfordshire</v>
          </cell>
          <cell r="C158">
            <v>1.02</v>
          </cell>
          <cell r="I158" t="str">
            <v>843_</v>
          </cell>
          <cell r="J158" t="str">
            <v>Shelterered housing</v>
          </cell>
          <cell r="K158">
            <v>550</v>
          </cell>
          <cell r="L158">
            <v>10</v>
          </cell>
          <cell r="M158">
            <v>9</v>
          </cell>
          <cell r="N158">
            <v>8</v>
          </cell>
          <cell r="O158">
            <v>0</v>
          </cell>
          <cell r="P158">
            <v>27</v>
          </cell>
        </row>
        <row r="159">
          <cell r="B159" t="str">
            <v>South Bedfordshire</v>
          </cell>
          <cell r="C159">
            <v>1.04</v>
          </cell>
          <cell r="I159" t="str">
            <v>852_</v>
          </cell>
          <cell r="J159" t="str">
            <v>Hotels</v>
          </cell>
          <cell r="K159">
            <v>757</v>
          </cell>
          <cell r="L159">
            <v>17</v>
          </cell>
          <cell r="M159">
            <v>14</v>
          </cell>
          <cell r="N159">
            <v>13</v>
          </cell>
          <cell r="O159">
            <v>0</v>
          </cell>
          <cell r="P159">
            <v>44</v>
          </cell>
        </row>
        <row r="160">
          <cell r="B160" t="str">
            <v>Luton</v>
          </cell>
          <cell r="C160">
            <v>1.06</v>
          </cell>
          <cell r="I160" t="str">
            <v>856_</v>
          </cell>
          <cell r="J160" t="str">
            <v>Dormitories</v>
          </cell>
          <cell r="K160">
            <v>633</v>
          </cell>
          <cell r="O160">
            <v>0</v>
          </cell>
          <cell r="P160">
            <v>0</v>
          </cell>
        </row>
        <row r="161">
          <cell r="B161" t="str">
            <v>Essex</v>
          </cell>
          <cell r="C161">
            <v>1.03</v>
          </cell>
          <cell r="I161" t="str">
            <v>856_3</v>
          </cell>
          <cell r="J161" t="str">
            <v>Nurses' residences</v>
          </cell>
          <cell r="K161">
            <v>789</v>
          </cell>
          <cell r="L161">
            <v>12.5</v>
          </cell>
          <cell r="M161">
            <v>8.5</v>
          </cell>
          <cell r="N161">
            <v>9.5</v>
          </cell>
          <cell r="O161">
            <v>0</v>
          </cell>
          <cell r="P161">
            <v>30.5</v>
          </cell>
        </row>
        <row r="162">
          <cell r="B162" t="str">
            <v>Uttlesford</v>
          </cell>
          <cell r="C162">
            <v>1.01</v>
          </cell>
          <cell r="I162" t="str">
            <v>856_4</v>
          </cell>
          <cell r="J162" t="str">
            <v>Staff residential</v>
          </cell>
          <cell r="K162">
            <v>537</v>
          </cell>
          <cell r="O162">
            <v>0</v>
          </cell>
          <cell r="P162">
            <v>0</v>
          </cell>
        </row>
        <row r="163">
          <cell r="B163" t="str">
            <v>Braintree</v>
          </cell>
          <cell r="C163">
            <v>0.99</v>
          </cell>
          <cell r="I163" t="str">
            <v>856_5</v>
          </cell>
          <cell r="J163" t="str">
            <v>Barracks</v>
          </cell>
          <cell r="K163">
            <v>594</v>
          </cell>
          <cell r="O163">
            <v>0</v>
          </cell>
          <cell r="P163">
            <v>0</v>
          </cell>
        </row>
        <row r="164">
          <cell r="B164" t="str">
            <v>Colchester</v>
          </cell>
          <cell r="C164">
            <v>0.98</v>
          </cell>
          <cell r="I164" t="str">
            <v>856_7</v>
          </cell>
          <cell r="J164" t="str">
            <v>Youth Hostels</v>
          </cell>
          <cell r="K164">
            <v>6633</v>
          </cell>
          <cell r="O164">
            <v>0</v>
          </cell>
          <cell r="P164">
            <v>0</v>
          </cell>
        </row>
        <row r="165">
          <cell r="B165" t="str">
            <v>Tendring</v>
          </cell>
          <cell r="C165">
            <v>1</v>
          </cell>
          <cell r="I165" t="str">
            <v>856_8</v>
          </cell>
          <cell r="J165" t="str">
            <v>Short stay hostels</v>
          </cell>
          <cell r="K165">
            <v>700</v>
          </cell>
          <cell r="O165">
            <v>0</v>
          </cell>
          <cell r="P165">
            <v>0</v>
          </cell>
        </row>
        <row r="166">
          <cell r="B166" t="str">
            <v>Maldon</v>
          </cell>
          <cell r="C166">
            <v>1.05</v>
          </cell>
        </row>
        <row r="167">
          <cell r="B167" t="str">
            <v>Chelmsford</v>
          </cell>
          <cell r="C167">
            <v>1.01</v>
          </cell>
        </row>
        <row r="168">
          <cell r="B168" t="str">
            <v>Epping Forest</v>
          </cell>
          <cell r="C168">
            <v>1.08</v>
          </cell>
        </row>
        <row r="169">
          <cell r="B169" t="str">
            <v>Harlow</v>
          </cell>
          <cell r="C169">
            <v>1.06</v>
          </cell>
        </row>
        <row r="170">
          <cell r="B170" t="str">
            <v>Brentwood</v>
          </cell>
          <cell r="C170">
            <v>1.05</v>
          </cell>
        </row>
        <row r="171">
          <cell r="B171" t="str">
            <v>Basildon</v>
          </cell>
          <cell r="C171">
            <v>1.05</v>
          </cell>
        </row>
        <row r="172">
          <cell r="B172" t="str">
            <v>Rochford</v>
          </cell>
          <cell r="C172">
            <v>1.18</v>
          </cell>
        </row>
        <row r="173">
          <cell r="B173" t="str">
            <v>Southend-on-Sea</v>
          </cell>
          <cell r="C173">
            <v>1.01</v>
          </cell>
        </row>
        <row r="174">
          <cell r="B174" t="str">
            <v>CastlePoint</v>
          </cell>
          <cell r="C174">
            <v>1.08</v>
          </cell>
        </row>
        <row r="175">
          <cell r="B175" t="str">
            <v>Thurrock</v>
          </cell>
          <cell r="C175">
            <v>1.03</v>
          </cell>
        </row>
        <row r="176">
          <cell r="B176" t="str">
            <v>Hertfordshire</v>
          </cell>
          <cell r="C176">
            <v>1.07</v>
          </cell>
        </row>
        <row r="177">
          <cell r="B177" t="str">
            <v>NorthHertfordshire</v>
          </cell>
          <cell r="C177">
            <v>1.06</v>
          </cell>
        </row>
        <row r="178">
          <cell r="B178" t="str">
            <v>Stevenage</v>
          </cell>
          <cell r="C178">
            <v>1.04</v>
          </cell>
        </row>
        <row r="179">
          <cell r="B179" t="str">
            <v>East Hertfordshire</v>
          </cell>
          <cell r="C179">
            <v>1.05</v>
          </cell>
        </row>
        <row r="180">
          <cell r="B180" t="str">
            <v>Broxbourne</v>
          </cell>
          <cell r="C180">
            <v>1.1399999999999999</v>
          </cell>
        </row>
        <row r="181">
          <cell r="B181" t="str">
            <v>Welwyn Hatfield</v>
          </cell>
          <cell r="C181">
            <v>1.0900000000000001</v>
          </cell>
        </row>
        <row r="182">
          <cell r="B182" t="str">
            <v>StAlbans</v>
          </cell>
          <cell r="C182">
            <v>1.03</v>
          </cell>
        </row>
        <row r="183">
          <cell r="B183" t="str">
            <v>Dacorum</v>
          </cell>
          <cell r="C183">
            <v>1.1000000000000001</v>
          </cell>
        </row>
        <row r="184">
          <cell r="B184" t="str">
            <v>Three Rivers</v>
          </cell>
          <cell r="C184">
            <v>1.1000000000000001</v>
          </cell>
        </row>
        <row r="185">
          <cell r="B185" t="str">
            <v>Watford</v>
          </cell>
          <cell r="C185">
            <v>1.0900000000000001</v>
          </cell>
        </row>
        <row r="186">
          <cell r="B186" t="str">
            <v>Hertsmere</v>
          </cell>
          <cell r="C186">
            <v>1.07</v>
          </cell>
        </row>
        <row r="187">
          <cell r="B187" t="str">
            <v>Kent</v>
          </cell>
          <cell r="C187">
            <v>1.05</v>
          </cell>
        </row>
        <row r="188">
          <cell r="B188" t="str">
            <v>Dartford</v>
          </cell>
          <cell r="C188">
            <v>1.1000000000000001</v>
          </cell>
        </row>
        <row r="189">
          <cell r="B189" t="str">
            <v>Medway</v>
          </cell>
          <cell r="C189">
            <v>1.06</v>
          </cell>
        </row>
        <row r="190">
          <cell r="B190" t="str">
            <v>Gillingham</v>
          </cell>
          <cell r="C190">
            <v>1.06</v>
          </cell>
        </row>
        <row r="191">
          <cell r="B191" t="str">
            <v>Swale</v>
          </cell>
          <cell r="C191">
            <v>1</v>
          </cell>
        </row>
        <row r="192">
          <cell r="B192" t="str">
            <v>Canterbury</v>
          </cell>
          <cell r="C192">
            <v>1.08</v>
          </cell>
        </row>
        <row r="193">
          <cell r="B193" t="str">
            <v>Thanet</v>
          </cell>
          <cell r="C193">
            <v>1.04</v>
          </cell>
        </row>
        <row r="194">
          <cell r="B194" t="str">
            <v>Dover</v>
          </cell>
          <cell r="C194">
            <v>1.06</v>
          </cell>
        </row>
        <row r="195">
          <cell r="B195" t="str">
            <v>Shepway</v>
          </cell>
          <cell r="C195">
            <v>0.97</v>
          </cell>
        </row>
        <row r="196">
          <cell r="B196" t="str">
            <v>Ashford</v>
          </cell>
          <cell r="C196">
            <v>1.07</v>
          </cell>
        </row>
        <row r="197">
          <cell r="B197" t="str">
            <v>Maidstone</v>
          </cell>
          <cell r="C197">
            <v>1.03</v>
          </cell>
        </row>
        <row r="198">
          <cell r="B198" t="str">
            <v>Tonbridge and Malling</v>
          </cell>
          <cell r="C198">
            <v>1.04</v>
          </cell>
        </row>
        <row r="199">
          <cell r="B199" t="str">
            <v>Sevenoaks</v>
          </cell>
          <cell r="C199">
            <v>1.1399999999999999</v>
          </cell>
        </row>
        <row r="200">
          <cell r="B200" t="str">
            <v>Tunbridge Wells</v>
          </cell>
          <cell r="C200">
            <v>1.06</v>
          </cell>
        </row>
        <row r="201">
          <cell r="B201" t="str">
            <v>Surrey</v>
          </cell>
          <cell r="C201">
            <v>1.1000000000000001</v>
          </cell>
        </row>
        <row r="202">
          <cell r="B202" t="str">
            <v>Spelthorne</v>
          </cell>
          <cell r="C202">
            <v>1.0900000000000001</v>
          </cell>
        </row>
        <row r="203">
          <cell r="B203" t="str">
            <v>Runnymede</v>
          </cell>
          <cell r="C203">
            <v>1.06</v>
          </cell>
        </row>
        <row r="204">
          <cell r="B204" t="str">
            <v>SurreyHeath</v>
          </cell>
          <cell r="C204">
            <v>1.1299999999999999</v>
          </cell>
        </row>
        <row r="205">
          <cell r="B205" t="str">
            <v>Woking</v>
          </cell>
          <cell r="C205">
            <v>1.1200000000000001</v>
          </cell>
        </row>
        <row r="206">
          <cell r="B206" t="str">
            <v>Elmbridge</v>
          </cell>
          <cell r="C206">
            <v>1.1299999999999999</v>
          </cell>
        </row>
        <row r="207">
          <cell r="B207" t="str">
            <v>Epsom and Ewell</v>
          </cell>
          <cell r="C207">
            <v>1.08</v>
          </cell>
        </row>
        <row r="208">
          <cell r="B208" t="str">
            <v>Reigate and Banstead</v>
          </cell>
          <cell r="C208">
            <v>1.1100000000000001</v>
          </cell>
        </row>
        <row r="209">
          <cell r="B209" t="str">
            <v>Tandridge</v>
          </cell>
          <cell r="C209">
            <v>1.08</v>
          </cell>
        </row>
        <row r="210">
          <cell r="B210" t="str">
            <v>Mole Valley</v>
          </cell>
          <cell r="C210">
            <v>1.1299999999999999</v>
          </cell>
        </row>
        <row r="211">
          <cell r="B211" t="str">
            <v>Guildford</v>
          </cell>
          <cell r="C211">
            <v>1.0900000000000001</v>
          </cell>
        </row>
        <row r="212">
          <cell r="B212" t="str">
            <v>Waverley</v>
          </cell>
          <cell r="C212">
            <v>1.0900000000000001</v>
          </cell>
        </row>
        <row r="213">
          <cell r="B213" t="str">
            <v>EastSussex</v>
          </cell>
          <cell r="C213">
            <v>1.06</v>
          </cell>
        </row>
        <row r="214">
          <cell r="B214" t="str">
            <v>Hove</v>
          </cell>
          <cell r="C214">
            <v>1</v>
          </cell>
        </row>
        <row r="215">
          <cell r="B215" t="str">
            <v>Brighton</v>
          </cell>
          <cell r="C215">
            <v>1.08</v>
          </cell>
        </row>
        <row r="216">
          <cell r="B216" t="str">
            <v>Lewes</v>
          </cell>
          <cell r="C216">
            <v>1.03</v>
          </cell>
        </row>
        <row r="217">
          <cell r="B217" t="str">
            <v>Wealden</v>
          </cell>
          <cell r="C217">
            <v>1.04</v>
          </cell>
        </row>
        <row r="218">
          <cell r="B218" t="str">
            <v>Eastbourne</v>
          </cell>
          <cell r="C218">
            <v>1.07</v>
          </cell>
        </row>
        <row r="219">
          <cell r="B219" t="str">
            <v>Rother</v>
          </cell>
          <cell r="C219">
            <v>1.03</v>
          </cell>
        </row>
        <row r="220">
          <cell r="B220" t="str">
            <v>Hastings</v>
          </cell>
          <cell r="C220">
            <v>1.1200000000000001</v>
          </cell>
        </row>
        <row r="221">
          <cell r="B221" t="str">
            <v>WestSussex</v>
          </cell>
          <cell r="C221">
            <v>1.05</v>
          </cell>
        </row>
        <row r="222">
          <cell r="B222" t="str">
            <v>Chichester</v>
          </cell>
          <cell r="C222">
            <v>1</v>
          </cell>
        </row>
        <row r="223">
          <cell r="B223" t="str">
            <v>Horsham</v>
          </cell>
          <cell r="C223">
            <v>1.08</v>
          </cell>
        </row>
        <row r="224">
          <cell r="B224" t="str">
            <v>Crawley</v>
          </cell>
          <cell r="C224">
            <v>1.07</v>
          </cell>
        </row>
        <row r="225">
          <cell r="B225" t="str">
            <v>MidSussex</v>
          </cell>
          <cell r="C225">
            <v>1.06</v>
          </cell>
        </row>
        <row r="226">
          <cell r="B226" t="str">
            <v>Adur</v>
          </cell>
          <cell r="C226">
            <v>1.03</v>
          </cell>
        </row>
        <row r="227">
          <cell r="B227" t="str">
            <v>Worthing</v>
          </cell>
          <cell r="C227">
            <v>1.06</v>
          </cell>
        </row>
        <row r="228">
          <cell r="B228" t="str">
            <v>Arun</v>
          </cell>
          <cell r="C228">
            <v>1.1000000000000001</v>
          </cell>
        </row>
        <row r="229">
          <cell r="B229" t="str">
            <v>Berkshire</v>
          </cell>
          <cell r="C229">
            <v>1.05</v>
          </cell>
        </row>
        <row r="230">
          <cell r="B230" t="str">
            <v>Newbury</v>
          </cell>
          <cell r="C230">
            <v>1.01</v>
          </cell>
        </row>
        <row r="231">
          <cell r="B231" t="str">
            <v>Reading</v>
          </cell>
          <cell r="C231">
            <v>1.05</v>
          </cell>
        </row>
        <row r="232">
          <cell r="B232" t="str">
            <v>Wokingham</v>
          </cell>
          <cell r="C232">
            <v>1.03</v>
          </cell>
        </row>
        <row r="233">
          <cell r="B233" t="str">
            <v>Bracknell</v>
          </cell>
          <cell r="C233">
            <v>1.0900000000000001</v>
          </cell>
        </row>
        <row r="234">
          <cell r="B234" t="str">
            <v>Windsor and Maidenhead</v>
          </cell>
          <cell r="C234">
            <v>1.0900000000000001</v>
          </cell>
        </row>
        <row r="235">
          <cell r="B235" t="str">
            <v>Slough</v>
          </cell>
          <cell r="C235">
            <v>1.03</v>
          </cell>
        </row>
        <row r="236">
          <cell r="B236" t="str">
            <v>Buckinghamshire</v>
          </cell>
          <cell r="C236">
            <v>1.04</v>
          </cell>
        </row>
        <row r="237">
          <cell r="B237" t="str">
            <v>MiltonKeynes</v>
          </cell>
          <cell r="C237">
            <v>1</v>
          </cell>
        </row>
        <row r="238">
          <cell r="B238" t="str">
            <v>AylesburyVale</v>
          </cell>
          <cell r="C238">
            <v>1.04</v>
          </cell>
        </row>
        <row r="239">
          <cell r="B239" t="str">
            <v>Wycombe</v>
          </cell>
          <cell r="C239">
            <v>1.08</v>
          </cell>
        </row>
        <row r="240">
          <cell r="B240" t="str">
            <v>Chiltern</v>
          </cell>
          <cell r="C240">
            <v>1.07</v>
          </cell>
        </row>
        <row r="241">
          <cell r="B241" t="str">
            <v>South Buckinghamshire</v>
          </cell>
          <cell r="C241">
            <v>1.1000000000000001</v>
          </cell>
        </row>
        <row r="242">
          <cell r="B242" t="str">
            <v>Hampshire</v>
          </cell>
          <cell r="C242">
            <v>1.01</v>
          </cell>
        </row>
        <row r="243">
          <cell r="B243" t="str">
            <v>Basingstoke</v>
          </cell>
          <cell r="C243">
            <v>1.04</v>
          </cell>
        </row>
        <row r="244">
          <cell r="B244" t="str">
            <v>Hart</v>
          </cell>
          <cell r="C244">
            <v>1.07</v>
          </cell>
        </row>
        <row r="245">
          <cell r="B245" t="str">
            <v>Rushmoor</v>
          </cell>
          <cell r="C245">
            <v>1.06</v>
          </cell>
        </row>
        <row r="246">
          <cell r="B246" t="str">
            <v>Test Valley</v>
          </cell>
          <cell r="C246">
            <v>1.01</v>
          </cell>
        </row>
        <row r="247">
          <cell r="B247" t="str">
            <v>Winchester</v>
          </cell>
          <cell r="C247">
            <v>1.04</v>
          </cell>
        </row>
        <row r="248">
          <cell r="B248" t="str">
            <v>East Hampshire</v>
          </cell>
          <cell r="C248">
            <v>1.08</v>
          </cell>
        </row>
        <row r="249">
          <cell r="B249" t="str">
            <v>New Forest</v>
          </cell>
          <cell r="C249">
            <v>0.98</v>
          </cell>
        </row>
        <row r="250">
          <cell r="B250" t="str">
            <v>Southampton</v>
          </cell>
          <cell r="C250">
            <v>1.01</v>
          </cell>
        </row>
        <row r="251">
          <cell r="B251" t="str">
            <v>Eastleigh</v>
          </cell>
          <cell r="C251">
            <v>0.98</v>
          </cell>
        </row>
        <row r="252">
          <cell r="B252" t="str">
            <v>Fareham</v>
          </cell>
          <cell r="C252">
            <v>1.02</v>
          </cell>
        </row>
        <row r="253">
          <cell r="B253" t="str">
            <v>Gosport</v>
          </cell>
          <cell r="C253">
            <v>1.01</v>
          </cell>
        </row>
        <row r="254">
          <cell r="B254" t="str">
            <v>Portsmouth</v>
          </cell>
          <cell r="C254">
            <v>0.99</v>
          </cell>
        </row>
        <row r="255">
          <cell r="B255" t="str">
            <v>Havant</v>
          </cell>
          <cell r="C255">
            <v>1</v>
          </cell>
        </row>
        <row r="256">
          <cell r="B256" t="str">
            <v>Isle of Wight</v>
          </cell>
          <cell r="C256">
            <v>1.02</v>
          </cell>
        </row>
        <row r="257">
          <cell r="B257" t="str">
            <v>Medina</v>
          </cell>
          <cell r="C257">
            <v>1.03</v>
          </cell>
        </row>
        <row r="258">
          <cell r="B258" t="str">
            <v>South Wight</v>
          </cell>
          <cell r="C258">
            <v>1</v>
          </cell>
        </row>
        <row r="259">
          <cell r="B259" t="str">
            <v>Oxfordshire</v>
          </cell>
          <cell r="C259">
            <v>1</v>
          </cell>
        </row>
        <row r="260">
          <cell r="B260" t="str">
            <v>Cherwell</v>
          </cell>
          <cell r="C260">
            <v>0.95</v>
          </cell>
        </row>
        <row r="261">
          <cell r="B261" t="str">
            <v>West Oxfordshire</v>
          </cell>
          <cell r="C261">
            <v>1.03</v>
          </cell>
        </row>
        <row r="262">
          <cell r="B262" t="str">
            <v>Oxford</v>
          </cell>
          <cell r="C262">
            <v>1.03</v>
          </cell>
        </row>
        <row r="263">
          <cell r="B263" t="str">
            <v>Vale of White Horse</v>
          </cell>
          <cell r="C263">
            <v>0.98</v>
          </cell>
        </row>
        <row r="264">
          <cell r="B264" t="str">
            <v>South Oxfordshire</v>
          </cell>
          <cell r="C264">
            <v>0.99</v>
          </cell>
        </row>
        <row r="265">
          <cell r="B265" t="str">
            <v>GREATERLONDON</v>
          </cell>
          <cell r="C265">
            <v>1.1399999999999999</v>
          </cell>
        </row>
        <row r="266">
          <cell r="B266" t="str">
            <v>London Borough of Barking</v>
          </cell>
          <cell r="C266">
            <v>1.05</v>
          </cell>
        </row>
        <row r="267">
          <cell r="B267" t="str">
            <v>London Borough of Barnet</v>
          </cell>
          <cell r="C267">
            <v>1.1000000000000001</v>
          </cell>
        </row>
        <row r="268">
          <cell r="B268" t="str">
            <v>London Borough of Bexley</v>
          </cell>
          <cell r="C268">
            <v>1.1200000000000001</v>
          </cell>
        </row>
        <row r="269">
          <cell r="B269" t="str">
            <v>London Borough of Brent</v>
          </cell>
          <cell r="C269">
            <v>1.1200000000000001</v>
          </cell>
        </row>
        <row r="270">
          <cell r="B270" t="str">
            <v>London Borough of Bromley</v>
          </cell>
          <cell r="C270">
            <v>1.08</v>
          </cell>
        </row>
        <row r="271">
          <cell r="B271" t="str">
            <v>London Borough of Camden</v>
          </cell>
          <cell r="C271">
            <v>1.23</v>
          </cell>
        </row>
        <row r="272">
          <cell r="B272" t="str">
            <v>City of London</v>
          </cell>
          <cell r="C272">
            <v>1.18</v>
          </cell>
        </row>
        <row r="273">
          <cell r="B273" t="str">
            <v>City of Westminster</v>
          </cell>
          <cell r="C273">
            <v>1.23</v>
          </cell>
        </row>
        <row r="274">
          <cell r="B274" t="str">
            <v>London Borough of Croydon</v>
          </cell>
          <cell r="C274">
            <v>1.1200000000000001</v>
          </cell>
        </row>
        <row r="275">
          <cell r="B275" t="str">
            <v>London Borough of Ealing</v>
          </cell>
          <cell r="C275">
            <v>1.1200000000000001</v>
          </cell>
        </row>
        <row r="276">
          <cell r="B276" t="str">
            <v>London Borough of Enfield</v>
          </cell>
          <cell r="C276">
            <v>1.07</v>
          </cell>
        </row>
        <row r="277">
          <cell r="B277" t="str">
            <v>London Borough of</v>
          </cell>
        </row>
        <row r="278">
          <cell r="B278" t="str">
            <v>Greenwich</v>
          </cell>
          <cell r="C278">
            <v>1.1200000000000001</v>
          </cell>
        </row>
        <row r="279">
          <cell r="B279" t="str">
            <v>London Borough of Hackney</v>
          </cell>
          <cell r="C279">
            <v>1.17</v>
          </cell>
        </row>
        <row r="280">
          <cell r="B280" t="str">
            <v>London Borough of</v>
          </cell>
        </row>
        <row r="281">
          <cell r="B281" t="str">
            <v>Hammersmith and Fulham</v>
          </cell>
          <cell r="C281">
            <v>1.21</v>
          </cell>
        </row>
        <row r="282">
          <cell r="B282" t="str">
            <v>London Borough of Haringey</v>
          </cell>
          <cell r="C282">
            <v>1.18</v>
          </cell>
        </row>
        <row r="283">
          <cell r="B283" t="str">
            <v>London Borough of Harrow</v>
          </cell>
          <cell r="C283">
            <v>1.07</v>
          </cell>
        </row>
        <row r="284">
          <cell r="B284" t="str">
            <v>London Borough of Havering</v>
          </cell>
          <cell r="C284">
            <v>1</v>
          </cell>
        </row>
        <row r="285">
          <cell r="B285" t="str">
            <v>London Borough of Hillingdon</v>
          </cell>
          <cell r="C285">
            <v>1.08</v>
          </cell>
        </row>
        <row r="286">
          <cell r="B286" t="str">
            <v>London Borough of Hounslow</v>
          </cell>
          <cell r="C286">
            <v>1.07</v>
          </cell>
        </row>
        <row r="287">
          <cell r="B287" t="str">
            <v>Islington</v>
          </cell>
          <cell r="C287">
            <v>1.17</v>
          </cell>
        </row>
        <row r="288">
          <cell r="B288" t="str">
            <v>Kensington and Chelsea</v>
          </cell>
          <cell r="C288">
            <v>1.25</v>
          </cell>
        </row>
        <row r="289">
          <cell r="B289" t="str">
            <v>London Borough of Kingston</v>
          </cell>
        </row>
        <row r="290">
          <cell r="B290" t="str">
            <v>Upon Thames</v>
          </cell>
          <cell r="C290">
            <v>1.1399999999999999</v>
          </cell>
        </row>
        <row r="291">
          <cell r="B291" t="str">
            <v>London Borough of Lambeth</v>
          </cell>
          <cell r="C291">
            <v>1.18</v>
          </cell>
        </row>
        <row r="292">
          <cell r="B292" t="str">
            <v>London Borough of Lewisham</v>
          </cell>
          <cell r="C292">
            <v>1.08</v>
          </cell>
        </row>
        <row r="293">
          <cell r="B293" t="str">
            <v>London Borough of Merton</v>
          </cell>
          <cell r="C293">
            <v>1.1299999999999999</v>
          </cell>
        </row>
        <row r="294">
          <cell r="B294" t="str">
            <v>London Borough of Newham</v>
          </cell>
          <cell r="C294">
            <v>1.06</v>
          </cell>
        </row>
        <row r="295">
          <cell r="B295" t="str">
            <v>Redbridge</v>
          </cell>
          <cell r="C295">
            <v>1.04</v>
          </cell>
        </row>
        <row r="296">
          <cell r="B296" t="str">
            <v>Richmond Upon Thames</v>
          </cell>
          <cell r="C296">
            <v>1.1100000000000001</v>
          </cell>
        </row>
        <row r="297">
          <cell r="B297" t="str">
            <v>Southwark</v>
          </cell>
          <cell r="C297">
            <v>1.17</v>
          </cell>
        </row>
        <row r="298">
          <cell r="B298" t="str">
            <v>London Borough of Sutton</v>
          </cell>
          <cell r="C298">
            <v>1.0900000000000001</v>
          </cell>
        </row>
        <row r="299">
          <cell r="B299" t="str">
            <v>Tower Hamlets</v>
          </cell>
          <cell r="C299">
            <v>1.1499999999999999</v>
          </cell>
        </row>
        <row r="300">
          <cell r="B300" t="str">
            <v>Waltham Forest</v>
          </cell>
          <cell r="C300">
            <v>1.0900000000000001</v>
          </cell>
        </row>
        <row r="301">
          <cell r="B301" t="str">
            <v>Wandsworth</v>
          </cell>
          <cell r="C301">
            <v>1.1599999999999999</v>
          </cell>
        </row>
        <row r="302">
          <cell r="B302" t="str">
            <v>London Postal Districts</v>
          </cell>
          <cell r="C302">
            <v>1.1599999999999999</v>
          </cell>
        </row>
        <row r="303">
          <cell r="B303" t="str">
            <v>Outer London</v>
          </cell>
          <cell r="C303">
            <v>1.0900000000000001</v>
          </cell>
        </row>
        <row r="304">
          <cell r="B304" t="str">
            <v>SOUTH WEST</v>
          </cell>
          <cell r="C304">
            <v>0.98</v>
          </cell>
        </row>
        <row r="305">
          <cell r="B305" t="str">
            <v>Avon</v>
          </cell>
          <cell r="C305">
            <v>0.99</v>
          </cell>
        </row>
        <row r="306">
          <cell r="B306" t="str">
            <v>Northavon</v>
          </cell>
          <cell r="C306">
            <v>0.93</v>
          </cell>
        </row>
        <row r="307">
          <cell r="B307" t="str">
            <v>Bristol</v>
          </cell>
          <cell r="C307">
            <v>1</v>
          </cell>
        </row>
        <row r="308">
          <cell r="B308" t="str">
            <v>Kingswood</v>
          </cell>
          <cell r="C308">
            <v>0.96</v>
          </cell>
        </row>
        <row r="309">
          <cell r="B309" t="str">
            <v>Woodspring</v>
          </cell>
          <cell r="C309">
            <v>0.99</v>
          </cell>
        </row>
        <row r="310">
          <cell r="B310" t="str">
            <v>Wandsdyke</v>
          </cell>
          <cell r="C310">
            <v>1.01</v>
          </cell>
        </row>
        <row r="311">
          <cell r="B311" t="str">
            <v>Bath</v>
          </cell>
          <cell r="C311">
            <v>1.01</v>
          </cell>
        </row>
        <row r="312">
          <cell r="B312" t="str">
            <v>Cornwall</v>
          </cell>
          <cell r="C312">
            <v>0.97</v>
          </cell>
        </row>
        <row r="313">
          <cell r="B313" t="str">
            <v>North Cornwall</v>
          </cell>
          <cell r="C313">
            <v>0.97</v>
          </cell>
        </row>
        <row r="314">
          <cell r="B314" t="str">
            <v>Caradon</v>
          </cell>
          <cell r="C314">
            <v>0.97</v>
          </cell>
        </row>
        <row r="315">
          <cell r="B315" t="str">
            <v>Restormel</v>
          </cell>
          <cell r="C315">
            <v>0.98</v>
          </cell>
        </row>
        <row r="316">
          <cell r="B316" t="str">
            <v>Carrick</v>
          </cell>
          <cell r="C316">
            <v>0.97</v>
          </cell>
        </row>
        <row r="317">
          <cell r="B317" t="str">
            <v>Kerrier</v>
          </cell>
          <cell r="C317">
            <v>0.95</v>
          </cell>
        </row>
        <row r="318">
          <cell r="B318" t="str">
            <v>Penwith</v>
          </cell>
          <cell r="C318">
            <v>1</v>
          </cell>
        </row>
        <row r="319">
          <cell r="B319" t="str">
            <v>Devon</v>
          </cell>
          <cell r="C319">
            <v>0.96</v>
          </cell>
        </row>
        <row r="320">
          <cell r="B320" t="str">
            <v>North Devon</v>
          </cell>
          <cell r="C320">
            <v>0.99</v>
          </cell>
        </row>
        <row r="321">
          <cell r="B321" t="str">
            <v>Torridge</v>
          </cell>
          <cell r="C321">
            <v>0.93</v>
          </cell>
        </row>
        <row r="322">
          <cell r="B322" t="str">
            <v>Tiverton</v>
          </cell>
          <cell r="C322">
            <v>0.97</v>
          </cell>
        </row>
        <row r="323">
          <cell r="B323" t="str">
            <v>East Devon</v>
          </cell>
          <cell r="C323">
            <v>0.97</v>
          </cell>
        </row>
        <row r="324">
          <cell r="B324" t="str">
            <v>Exeter</v>
          </cell>
          <cell r="C324">
            <v>0.95</v>
          </cell>
        </row>
        <row r="325">
          <cell r="B325" t="str">
            <v>Teignbridge</v>
          </cell>
          <cell r="C325">
            <v>0.99</v>
          </cell>
        </row>
        <row r="326">
          <cell r="B326" t="str">
            <v>Plymouth</v>
          </cell>
          <cell r="C326">
            <v>0.95</v>
          </cell>
        </row>
        <row r="327">
          <cell r="B327" t="str">
            <v>South Hams</v>
          </cell>
          <cell r="C327">
            <v>0.99</v>
          </cell>
        </row>
        <row r="328">
          <cell r="B328" t="str">
            <v>Torbay</v>
          </cell>
          <cell r="C328">
            <v>0.97</v>
          </cell>
        </row>
        <row r="329">
          <cell r="B329" t="str">
            <v>Dorset</v>
          </cell>
          <cell r="C329">
            <v>0.99</v>
          </cell>
        </row>
        <row r="330">
          <cell r="B330" t="str">
            <v>North Dorset</v>
          </cell>
          <cell r="C330">
            <v>0.96</v>
          </cell>
        </row>
        <row r="331">
          <cell r="B331" t="str">
            <v>Wimborne</v>
          </cell>
          <cell r="C331">
            <v>0.97</v>
          </cell>
        </row>
        <row r="332">
          <cell r="B332" t="str">
            <v>Christchurch</v>
          </cell>
          <cell r="C332">
            <v>1</v>
          </cell>
        </row>
        <row r="333">
          <cell r="B333" t="str">
            <v>Bournemouth</v>
          </cell>
          <cell r="C333">
            <v>1.02</v>
          </cell>
        </row>
        <row r="334">
          <cell r="B334" t="str">
            <v>Poole</v>
          </cell>
          <cell r="C334">
            <v>1.02</v>
          </cell>
        </row>
        <row r="335">
          <cell r="B335" t="str">
            <v>Purbeck</v>
          </cell>
          <cell r="C335">
            <v>0.98</v>
          </cell>
        </row>
        <row r="336">
          <cell r="B336" t="str">
            <v>West Dorset</v>
          </cell>
          <cell r="C336">
            <v>0.99</v>
          </cell>
        </row>
        <row r="337">
          <cell r="B337" t="str">
            <v>Weymouth and Portland</v>
          </cell>
          <cell r="C337">
            <v>0.96</v>
          </cell>
        </row>
        <row r="338">
          <cell r="B338" t="str">
            <v>Gloucestershire</v>
          </cell>
          <cell r="C338">
            <v>0.99</v>
          </cell>
        </row>
        <row r="339">
          <cell r="B339" t="str">
            <v>Forest of Dean</v>
          </cell>
          <cell r="C339">
            <v>0.94</v>
          </cell>
        </row>
        <row r="340">
          <cell r="B340" t="str">
            <v>Gloucester</v>
          </cell>
          <cell r="C340">
            <v>0.96</v>
          </cell>
        </row>
        <row r="341">
          <cell r="B341" t="str">
            <v>Tewkesbury</v>
          </cell>
          <cell r="C341">
            <v>0.93</v>
          </cell>
        </row>
        <row r="342">
          <cell r="B342" t="str">
            <v>Cheltenham</v>
          </cell>
          <cell r="C342">
            <v>1.01</v>
          </cell>
        </row>
        <row r="343">
          <cell r="B343" t="str">
            <v>Cotswold</v>
          </cell>
          <cell r="C343">
            <v>1.01</v>
          </cell>
        </row>
        <row r="344">
          <cell r="B344" t="str">
            <v>Stroud</v>
          </cell>
          <cell r="C344">
            <v>1.01</v>
          </cell>
        </row>
        <row r="345">
          <cell r="B345" t="str">
            <v>Somerset</v>
          </cell>
          <cell r="C345">
            <v>0.96</v>
          </cell>
        </row>
        <row r="346">
          <cell r="B346" t="str">
            <v>Taunton Deane</v>
          </cell>
          <cell r="C346">
            <v>0.98</v>
          </cell>
        </row>
        <row r="347">
          <cell r="B347" t="str">
            <v>Sedgemoor</v>
          </cell>
          <cell r="C347">
            <v>0.94</v>
          </cell>
        </row>
        <row r="348">
          <cell r="B348" t="str">
            <v>Mendip</v>
          </cell>
          <cell r="C348">
            <v>0.98</v>
          </cell>
        </row>
        <row r="349">
          <cell r="B349" t="str">
            <v>Yeovil</v>
          </cell>
          <cell r="C349">
            <v>0.95</v>
          </cell>
        </row>
        <row r="350">
          <cell r="B350" t="str">
            <v>Wiltshire</v>
          </cell>
          <cell r="C350">
            <v>0.99</v>
          </cell>
        </row>
        <row r="351">
          <cell r="B351" t="str">
            <v>Thamesdown</v>
          </cell>
          <cell r="C351">
            <v>0.98</v>
          </cell>
        </row>
        <row r="352">
          <cell r="B352" t="str">
            <v>North Wiltshire</v>
          </cell>
          <cell r="C352">
            <v>1</v>
          </cell>
        </row>
        <row r="353">
          <cell r="B353" t="str">
            <v>Kennet</v>
          </cell>
          <cell r="C353">
            <v>1.03</v>
          </cell>
        </row>
        <row r="354">
          <cell r="B354" t="str">
            <v>West Wiltshire</v>
          </cell>
          <cell r="C354">
            <v>0.95</v>
          </cell>
        </row>
        <row r="355">
          <cell r="B355" t="str">
            <v>Salisbury</v>
          </cell>
          <cell r="C355">
            <v>1</v>
          </cell>
        </row>
        <row r="356">
          <cell r="B356" t="str">
            <v>WEST MIDLANDS</v>
          </cell>
          <cell r="C356">
            <v>0.94</v>
          </cell>
        </row>
        <row r="357">
          <cell r="B357" t="str">
            <v>Hereford and Worcester</v>
          </cell>
          <cell r="C357">
            <v>0.94</v>
          </cell>
        </row>
        <row r="358">
          <cell r="B358" t="str">
            <v>Wyre Forest</v>
          </cell>
          <cell r="C358">
            <v>0.99</v>
          </cell>
        </row>
        <row r="359">
          <cell r="B359" t="str">
            <v>Bromsgrove</v>
          </cell>
          <cell r="C359">
            <v>0.95</v>
          </cell>
        </row>
        <row r="360">
          <cell r="B360" t="str">
            <v>Redditch</v>
          </cell>
          <cell r="C360">
            <v>0.9</v>
          </cell>
        </row>
        <row r="361">
          <cell r="B361" t="str">
            <v>Wychavon</v>
          </cell>
          <cell r="C361">
            <v>0.96</v>
          </cell>
        </row>
        <row r="362">
          <cell r="B362" t="str">
            <v>Worcester</v>
          </cell>
          <cell r="C362">
            <v>0.93</v>
          </cell>
        </row>
        <row r="363">
          <cell r="B363" t="str">
            <v>Malvern Hills</v>
          </cell>
          <cell r="C363">
            <v>0.98</v>
          </cell>
        </row>
        <row r="364">
          <cell r="B364" t="str">
            <v>Leominster</v>
          </cell>
          <cell r="C364">
            <v>0.85</v>
          </cell>
        </row>
        <row r="365">
          <cell r="B365" t="str">
            <v>Hereford</v>
          </cell>
          <cell r="C365">
            <v>0.9</v>
          </cell>
        </row>
        <row r="366">
          <cell r="B366" t="str">
            <v>South Herefordshire</v>
          </cell>
          <cell r="C366">
            <v>0.98</v>
          </cell>
        </row>
        <row r="367">
          <cell r="B367" t="str">
            <v>Shropshire</v>
          </cell>
          <cell r="C367">
            <v>0.93</v>
          </cell>
        </row>
        <row r="368">
          <cell r="B368" t="str">
            <v>Oswestry</v>
          </cell>
          <cell r="C368">
            <v>0.95</v>
          </cell>
        </row>
        <row r="369">
          <cell r="B369" t="str">
            <v>North Shropshire</v>
          </cell>
          <cell r="C369">
            <v>0.92</v>
          </cell>
        </row>
        <row r="370">
          <cell r="B370" t="str">
            <v>Shrewsbury and Atcham</v>
          </cell>
          <cell r="C370">
            <v>0.95</v>
          </cell>
        </row>
        <row r="371">
          <cell r="B371" t="str">
            <v>The Wrekin</v>
          </cell>
          <cell r="C371">
            <v>0.91</v>
          </cell>
        </row>
        <row r="372">
          <cell r="B372" t="str">
            <v>South Shropshire</v>
          </cell>
          <cell r="C372">
            <v>0.96</v>
          </cell>
        </row>
        <row r="373">
          <cell r="B373" t="str">
            <v>Bridgnorth</v>
          </cell>
          <cell r="C373">
            <v>0.89</v>
          </cell>
        </row>
        <row r="374">
          <cell r="B374" t="str">
            <v>Staffordshire</v>
          </cell>
          <cell r="C374">
            <v>0.91</v>
          </cell>
        </row>
        <row r="375">
          <cell r="B375" t="str">
            <v>Newcastle-under-Lyme</v>
          </cell>
          <cell r="C375">
            <v>0.91</v>
          </cell>
        </row>
        <row r="376">
          <cell r="B376" t="str">
            <v>Stoke-on-Trent</v>
          </cell>
          <cell r="C376">
            <v>0.92</v>
          </cell>
        </row>
        <row r="377">
          <cell r="B377" t="str">
            <v>Staffordshire Moors</v>
          </cell>
          <cell r="C377">
            <v>0.91</v>
          </cell>
        </row>
        <row r="378">
          <cell r="B378" t="str">
            <v>Stafford</v>
          </cell>
          <cell r="C378">
            <v>0.94</v>
          </cell>
        </row>
        <row r="379">
          <cell r="B379" t="str">
            <v>East Staffordshire</v>
          </cell>
          <cell r="C379">
            <v>0.85</v>
          </cell>
        </row>
        <row r="380">
          <cell r="B380" t="str">
            <v>South Staffordshire</v>
          </cell>
          <cell r="C380">
            <v>0.91</v>
          </cell>
        </row>
        <row r="381">
          <cell r="B381" t="str">
            <v>Cannock Chase</v>
          </cell>
          <cell r="C381">
            <v>0.95</v>
          </cell>
        </row>
        <row r="382">
          <cell r="B382" t="str">
            <v>Lichfield</v>
          </cell>
          <cell r="C382">
            <v>0.97</v>
          </cell>
        </row>
        <row r="383">
          <cell r="B383" t="str">
            <v>Tamworth</v>
          </cell>
          <cell r="C383">
            <v>0.87</v>
          </cell>
        </row>
        <row r="384">
          <cell r="B384" t="str">
            <v>Warwickshire</v>
          </cell>
          <cell r="C384">
            <v>0.96</v>
          </cell>
        </row>
        <row r="385">
          <cell r="B385" t="str">
            <v>North Warwickshire</v>
          </cell>
          <cell r="C385">
            <v>0.94</v>
          </cell>
        </row>
        <row r="386">
          <cell r="B386" t="str">
            <v>Nuneaton</v>
          </cell>
          <cell r="C386">
            <v>0.9</v>
          </cell>
        </row>
        <row r="387">
          <cell r="B387" t="str">
            <v>Rugby</v>
          </cell>
          <cell r="C387">
            <v>0.95</v>
          </cell>
        </row>
        <row r="388">
          <cell r="B388" t="str">
            <v>Warwick</v>
          </cell>
          <cell r="C388">
            <v>0.98</v>
          </cell>
        </row>
        <row r="389">
          <cell r="B389" t="str">
            <v>Stratford-on-Avon</v>
          </cell>
          <cell r="C389">
            <v>1</v>
          </cell>
        </row>
        <row r="390">
          <cell r="B390" t="str">
            <v>WestMidlands</v>
          </cell>
          <cell r="C390">
            <v>0.94</v>
          </cell>
        </row>
        <row r="391">
          <cell r="B391" t="str">
            <v>Walsall</v>
          </cell>
          <cell r="C391">
            <v>0.91</v>
          </cell>
        </row>
        <row r="392">
          <cell r="B392" t="str">
            <v>Wolverhampton</v>
          </cell>
          <cell r="C392">
            <v>0.92</v>
          </cell>
        </row>
        <row r="393">
          <cell r="B393" t="str">
            <v>Dudley</v>
          </cell>
          <cell r="C393">
            <v>0.91</v>
          </cell>
        </row>
        <row r="394">
          <cell r="B394" t="str">
            <v>Sandwell</v>
          </cell>
          <cell r="C394">
            <v>0.95</v>
          </cell>
        </row>
        <row r="395">
          <cell r="B395" t="str">
            <v>Birmingham</v>
          </cell>
          <cell r="C395">
            <v>0.95</v>
          </cell>
        </row>
        <row r="396">
          <cell r="B396" t="str">
            <v>Solihull</v>
          </cell>
          <cell r="C396">
            <v>0.95</v>
          </cell>
        </row>
        <row r="397">
          <cell r="B397" t="str">
            <v>Coventry</v>
          </cell>
          <cell r="C397">
            <v>0.95</v>
          </cell>
        </row>
        <row r="398">
          <cell r="B398" t="str">
            <v>NORTHWESTREGION</v>
          </cell>
          <cell r="C398">
            <v>0.91</v>
          </cell>
        </row>
        <row r="399">
          <cell r="B399" t="str">
            <v>Cheshire</v>
          </cell>
          <cell r="C399">
            <v>0.91</v>
          </cell>
        </row>
        <row r="400">
          <cell r="B400" t="str">
            <v>Warrington</v>
          </cell>
          <cell r="C400">
            <v>0.89</v>
          </cell>
        </row>
        <row r="401">
          <cell r="B401" t="str">
            <v>Halton</v>
          </cell>
          <cell r="C401">
            <v>0.9</v>
          </cell>
        </row>
        <row r="402">
          <cell r="B402" t="str">
            <v>Ellesmere Port</v>
          </cell>
          <cell r="C402">
            <v>0.92</v>
          </cell>
        </row>
        <row r="403">
          <cell r="B403" t="str">
            <v>Vale Royal</v>
          </cell>
          <cell r="C403">
            <v>0.9</v>
          </cell>
        </row>
        <row r="404">
          <cell r="B404" t="str">
            <v>Macclesfield</v>
          </cell>
          <cell r="C404">
            <v>0.97</v>
          </cell>
        </row>
        <row r="405">
          <cell r="B405" t="str">
            <v>Chester</v>
          </cell>
          <cell r="C405">
            <v>0.93</v>
          </cell>
        </row>
        <row r="406">
          <cell r="B406" t="str">
            <v>Crewe and Nantwich</v>
          </cell>
          <cell r="C406">
            <v>0.89</v>
          </cell>
        </row>
        <row r="407">
          <cell r="B407" t="str">
            <v>Congleton</v>
          </cell>
          <cell r="C407">
            <v>0.85</v>
          </cell>
        </row>
        <row r="408">
          <cell r="B408" t="str">
            <v>Greater Manchester</v>
          </cell>
          <cell r="C408">
            <v>0.91</v>
          </cell>
        </row>
        <row r="409">
          <cell r="B409" t="str">
            <v>Wigan</v>
          </cell>
          <cell r="C409">
            <v>0.87</v>
          </cell>
        </row>
        <row r="410">
          <cell r="B410" t="str">
            <v>Bolton</v>
          </cell>
          <cell r="C410">
            <v>0.91</v>
          </cell>
        </row>
        <row r="411">
          <cell r="B411" t="str">
            <v>Bury</v>
          </cell>
          <cell r="C411">
            <v>0.88</v>
          </cell>
        </row>
        <row r="412">
          <cell r="B412" t="str">
            <v>Rochdale</v>
          </cell>
          <cell r="C412">
            <v>0.9</v>
          </cell>
        </row>
        <row r="413">
          <cell r="B413" t="str">
            <v>Oldham</v>
          </cell>
          <cell r="C413">
            <v>0.9</v>
          </cell>
        </row>
        <row r="414">
          <cell r="B414" t="str">
            <v>Tameside</v>
          </cell>
          <cell r="C414">
            <v>0.87</v>
          </cell>
        </row>
        <row r="415">
          <cell r="B415" t="str">
            <v>Stockport</v>
          </cell>
          <cell r="C415">
            <v>0.9</v>
          </cell>
        </row>
        <row r="416">
          <cell r="B416" t="str">
            <v>Manchester</v>
          </cell>
          <cell r="C416">
            <v>0.95</v>
          </cell>
        </row>
        <row r="417">
          <cell r="B417" t="str">
            <v>Salford</v>
          </cell>
          <cell r="C417">
            <v>0.91</v>
          </cell>
        </row>
        <row r="418">
          <cell r="B418" t="str">
            <v>Trafford</v>
          </cell>
          <cell r="C418">
            <v>0.93</v>
          </cell>
        </row>
        <row r="419">
          <cell r="B419" t="str">
            <v>Lancashire</v>
          </cell>
          <cell r="C419">
            <v>0.91</v>
          </cell>
        </row>
        <row r="420">
          <cell r="B420" t="str">
            <v>Lancaster</v>
          </cell>
          <cell r="C420">
            <v>0.86</v>
          </cell>
        </row>
        <row r="421">
          <cell r="B421" t="str">
            <v>Wyre</v>
          </cell>
          <cell r="C421">
            <v>0.93</v>
          </cell>
        </row>
        <row r="422">
          <cell r="B422" t="str">
            <v>Blackpool</v>
          </cell>
          <cell r="C422">
            <v>0.94</v>
          </cell>
        </row>
        <row r="423">
          <cell r="B423" t="str">
            <v>Preston</v>
          </cell>
          <cell r="C423">
            <v>0.9</v>
          </cell>
        </row>
        <row r="424">
          <cell r="B424" t="str">
            <v>Ribble Valley</v>
          </cell>
          <cell r="C424">
            <v>0.92</v>
          </cell>
        </row>
        <row r="425">
          <cell r="B425" t="str">
            <v>Pendle</v>
          </cell>
          <cell r="C425">
            <v>0.92</v>
          </cell>
        </row>
        <row r="426">
          <cell r="B426" t="str">
            <v>Burnley</v>
          </cell>
          <cell r="C426">
            <v>0.93</v>
          </cell>
        </row>
        <row r="427">
          <cell r="B427" t="str">
            <v>Rossendale</v>
          </cell>
          <cell r="C427">
            <v>0.88</v>
          </cell>
        </row>
        <row r="428">
          <cell r="B428" t="str">
            <v>Hyndburn</v>
          </cell>
          <cell r="C428">
            <v>0.85</v>
          </cell>
        </row>
        <row r="429">
          <cell r="B429" t="str">
            <v>Blackburn</v>
          </cell>
          <cell r="C429">
            <v>0.93</v>
          </cell>
        </row>
        <row r="430">
          <cell r="B430" t="str">
            <v>Chorley</v>
          </cell>
          <cell r="C430">
            <v>0.89</v>
          </cell>
        </row>
        <row r="431">
          <cell r="B431" t="str">
            <v>South Ribble</v>
          </cell>
          <cell r="C431">
            <v>0.9</v>
          </cell>
        </row>
        <row r="432">
          <cell r="B432" t="str">
            <v>West Lancashire</v>
          </cell>
          <cell r="C432">
            <v>0.96</v>
          </cell>
        </row>
        <row r="433">
          <cell r="B433" t="str">
            <v>Merseyside</v>
          </cell>
          <cell r="C433">
            <v>0.92</v>
          </cell>
        </row>
        <row r="434">
          <cell r="B434" t="str">
            <v>Wirral</v>
          </cell>
          <cell r="C434">
            <v>0.92</v>
          </cell>
        </row>
        <row r="435">
          <cell r="B435" t="str">
            <v>Sefton</v>
          </cell>
          <cell r="C435">
            <v>0.97</v>
          </cell>
        </row>
        <row r="436">
          <cell r="B436" t="str">
            <v>Liverpool</v>
          </cell>
          <cell r="C436">
            <v>0.91</v>
          </cell>
        </row>
        <row r="437">
          <cell r="B437" t="str">
            <v>Knowsley</v>
          </cell>
          <cell r="C437">
            <v>0.89</v>
          </cell>
        </row>
        <row r="438">
          <cell r="B438" t="str">
            <v>St Helens</v>
          </cell>
          <cell r="C438">
            <v>0.92</v>
          </cell>
        </row>
        <row r="439">
          <cell r="B439" t="str">
            <v>WALES</v>
          </cell>
          <cell r="C439">
            <v>0.96</v>
          </cell>
        </row>
        <row r="440">
          <cell r="B440" t="str">
            <v>Clwyd</v>
          </cell>
          <cell r="C440">
            <v>0.92</v>
          </cell>
        </row>
        <row r="441">
          <cell r="B441" t="str">
            <v>Rhuddlan</v>
          </cell>
          <cell r="C441">
            <v>0.92</v>
          </cell>
        </row>
        <row r="442">
          <cell r="B442" t="str">
            <v>Delyn</v>
          </cell>
          <cell r="C442">
            <v>0.95</v>
          </cell>
        </row>
        <row r="443">
          <cell r="B443" t="str">
            <v>Alyn and Deeside</v>
          </cell>
          <cell r="C443">
            <v>0.89</v>
          </cell>
        </row>
        <row r="444">
          <cell r="B444" t="str">
            <v>Wrexham-Maelor</v>
          </cell>
          <cell r="C444">
            <v>0.92</v>
          </cell>
        </row>
        <row r="445">
          <cell r="B445" t="str">
            <v>Dyfed</v>
          </cell>
          <cell r="C445">
            <v>0.99</v>
          </cell>
        </row>
        <row r="446">
          <cell r="B446" t="str">
            <v>Ceredigion</v>
          </cell>
          <cell r="C446">
            <v>1.02</v>
          </cell>
        </row>
        <row r="447">
          <cell r="B447" t="str">
            <v>Llanelli</v>
          </cell>
          <cell r="C447">
            <v>0.99</v>
          </cell>
        </row>
        <row r="448">
          <cell r="B448" t="str">
            <v>Dinefwr</v>
          </cell>
          <cell r="C448">
            <v>0.95</v>
          </cell>
        </row>
        <row r="449">
          <cell r="B449" t="str">
            <v>Gwent</v>
          </cell>
          <cell r="C449">
            <v>0.97</v>
          </cell>
        </row>
        <row r="450">
          <cell r="B450" t="str">
            <v>Blaenau Gwent</v>
          </cell>
          <cell r="C450">
            <v>1</v>
          </cell>
        </row>
        <row r="451">
          <cell r="B451" t="str">
            <v>Islwyn</v>
          </cell>
          <cell r="C451">
            <v>0.98</v>
          </cell>
        </row>
        <row r="452">
          <cell r="B452" t="str">
            <v>Torfaen</v>
          </cell>
          <cell r="C452">
            <v>0.93</v>
          </cell>
        </row>
        <row r="453">
          <cell r="B453" t="str">
            <v>Monmouth</v>
          </cell>
          <cell r="C453">
            <v>1.02</v>
          </cell>
        </row>
        <row r="454">
          <cell r="B454" t="str">
            <v>Newport</v>
          </cell>
          <cell r="C454">
            <v>0.97</v>
          </cell>
        </row>
        <row r="455">
          <cell r="B455" t="str">
            <v>Gwynedd</v>
          </cell>
          <cell r="C455">
            <v>0.93</v>
          </cell>
        </row>
        <row r="456">
          <cell r="B456" t="str">
            <v>Ynys-Mon - Isle of</v>
          </cell>
        </row>
        <row r="457">
          <cell r="B457" t="str">
            <v>Anglesey</v>
          </cell>
          <cell r="C457">
            <v>0.9</v>
          </cell>
        </row>
        <row r="458">
          <cell r="B458" t="str">
            <v>Arfon</v>
          </cell>
          <cell r="C458">
            <v>0.92</v>
          </cell>
        </row>
        <row r="459">
          <cell r="B459" t="str">
            <v>Aberconwy</v>
          </cell>
          <cell r="C459">
            <v>0.93</v>
          </cell>
        </row>
        <row r="460">
          <cell r="B460" t="str">
            <v>Meirionnydd</v>
          </cell>
          <cell r="C460">
            <v>0.99</v>
          </cell>
        </row>
        <row r="461">
          <cell r="B461" t="str">
            <v>Mid Glamorgan</v>
          </cell>
          <cell r="C461">
            <v>0.96</v>
          </cell>
        </row>
        <row r="462">
          <cell r="B462" t="str">
            <v>Ogwr</v>
          </cell>
          <cell r="C462">
            <v>0.97</v>
          </cell>
        </row>
        <row r="463">
          <cell r="B463" t="str">
            <v>Rhondda</v>
          </cell>
          <cell r="C463">
            <v>0.99</v>
          </cell>
        </row>
        <row r="464">
          <cell r="B464" t="str">
            <v>Rhymney Valley</v>
          </cell>
          <cell r="C464">
            <v>0.96</v>
          </cell>
        </row>
        <row r="465">
          <cell r="B465" t="str">
            <v>Taff-Ely</v>
          </cell>
          <cell r="C465">
            <v>0.94</v>
          </cell>
        </row>
        <row r="466">
          <cell r="B466" t="str">
            <v>Powys</v>
          </cell>
          <cell r="C466">
            <v>0.96</v>
          </cell>
        </row>
        <row r="467">
          <cell r="B467" t="str">
            <v>Montgomery</v>
          </cell>
          <cell r="C467">
            <v>0.96</v>
          </cell>
        </row>
        <row r="468">
          <cell r="B468" t="str">
            <v>Radnor</v>
          </cell>
          <cell r="C468">
            <v>0.97</v>
          </cell>
        </row>
        <row r="469">
          <cell r="B469" t="str">
            <v>Brecknock</v>
          </cell>
          <cell r="C469">
            <v>0.95</v>
          </cell>
        </row>
        <row r="470">
          <cell r="B470" t="str">
            <v>South Glamorgan</v>
          </cell>
          <cell r="C470">
            <v>0.98</v>
          </cell>
        </row>
        <row r="471">
          <cell r="B471" t="str">
            <v>Vale of Glamorgan</v>
          </cell>
          <cell r="C471">
            <v>0.99</v>
          </cell>
        </row>
        <row r="472">
          <cell r="B472" t="str">
            <v>Cardiff</v>
          </cell>
          <cell r="C472">
            <v>0.98</v>
          </cell>
        </row>
        <row r="473">
          <cell r="B473" t="str">
            <v>West Glamorgan</v>
          </cell>
          <cell r="C473">
            <v>0.94</v>
          </cell>
        </row>
        <row r="474">
          <cell r="B474" t="str">
            <v>Swansea</v>
          </cell>
          <cell r="C474">
            <v>0.98</v>
          </cell>
        </row>
        <row r="475">
          <cell r="B475" t="str">
            <v>Lliw Valley</v>
          </cell>
          <cell r="C475">
            <v>0.88</v>
          </cell>
        </row>
        <row r="476">
          <cell r="B476" t="str">
            <v>Neath</v>
          </cell>
          <cell r="C476">
            <v>0.94</v>
          </cell>
        </row>
        <row r="477">
          <cell r="B477" t="str">
            <v>Port Talbot</v>
          </cell>
          <cell r="C477">
            <v>0.89</v>
          </cell>
        </row>
        <row r="478">
          <cell r="B478" t="str">
            <v>SCOTLAND</v>
          </cell>
          <cell r="C478">
            <v>1.05</v>
          </cell>
        </row>
        <row r="479">
          <cell r="B479" t="str">
            <v>Borders</v>
          </cell>
          <cell r="C479">
            <v>1.05</v>
          </cell>
        </row>
        <row r="480">
          <cell r="B480" t="str">
            <v>Ettrick and Lauderdale</v>
          </cell>
          <cell r="C480">
            <v>1.05</v>
          </cell>
        </row>
        <row r="481">
          <cell r="B481" t="str">
            <v>Berwickshire</v>
          </cell>
          <cell r="C481">
            <v>1.07</v>
          </cell>
        </row>
        <row r="482">
          <cell r="B482" t="str">
            <v>Roxburgh</v>
          </cell>
          <cell r="C482">
            <v>1.02</v>
          </cell>
        </row>
        <row r="483">
          <cell r="B483" t="str">
            <v>Central</v>
          </cell>
          <cell r="C483">
            <v>1.04</v>
          </cell>
        </row>
        <row r="484">
          <cell r="B484" t="str">
            <v>Stirling</v>
          </cell>
          <cell r="C484">
            <v>1</v>
          </cell>
        </row>
        <row r="485">
          <cell r="B485" t="str">
            <v>Clackmannan</v>
          </cell>
          <cell r="C485">
            <v>1.06</v>
          </cell>
        </row>
        <row r="486">
          <cell r="B486" t="str">
            <v>Falkirk</v>
          </cell>
          <cell r="C486">
            <v>1.06</v>
          </cell>
        </row>
        <row r="487">
          <cell r="B487" t="str">
            <v>Dumfries and Galloway</v>
          </cell>
          <cell r="C487">
            <v>0.98</v>
          </cell>
        </row>
        <row r="488">
          <cell r="B488" t="str">
            <v>Wigtown</v>
          </cell>
          <cell r="C488">
            <v>1.06</v>
          </cell>
        </row>
        <row r="489">
          <cell r="B489" t="str">
            <v>Stewartry</v>
          </cell>
          <cell r="C489">
            <v>1.05</v>
          </cell>
        </row>
        <row r="490">
          <cell r="B490" t="str">
            <v>Nithsdale</v>
          </cell>
          <cell r="C490">
            <v>0.94</v>
          </cell>
        </row>
        <row r="491">
          <cell r="B491" t="str">
            <v>Annandale and Eskdale</v>
          </cell>
          <cell r="C491">
            <v>0.92</v>
          </cell>
        </row>
        <row r="492">
          <cell r="B492" t="str">
            <v>Fife</v>
          </cell>
          <cell r="C492">
            <v>1.02</v>
          </cell>
        </row>
        <row r="493">
          <cell r="B493" t="str">
            <v>North-East Fife</v>
          </cell>
          <cell r="C493">
            <v>1.08</v>
          </cell>
        </row>
        <row r="494">
          <cell r="B494" t="str">
            <v>Kirkcaldy</v>
          </cell>
          <cell r="C494">
            <v>1.01</v>
          </cell>
        </row>
        <row r="495">
          <cell r="B495" t="str">
            <v>Dunfermline</v>
          </cell>
          <cell r="C495">
            <v>1.02</v>
          </cell>
        </row>
        <row r="496">
          <cell r="B496" t="str">
            <v>Grampian</v>
          </cell>
          <cell r="C496">
            <v>0.96</v>
          </cell>
        </row>
        <row r="497">
          <cell r="B497" t="str">
            <v>Moray</v>
          </cell>
          <cell r="C497">
            <v>0.9</v>
          </cell>
        </row>
        <row r="498">
          <cell r="B498" t="str">
            <v>Banff and Buchan</v>
          </cell>
          <cell r="C498">
            <v>0.95</v>
          </cell>
        </row>
        <row r="499">
          <cell r="B499" t="str">
            <v>Gordon</v>
          </cell>
          <cell r="C499">
            <v>0.95</v>
          </cell>
        </row>
        <row r="500">
          <cell r="B500" t="str">
            <v>Aberdeen City</v>
          </cell>
          <cell r="C500">
            <v>0.96</v>
          </cell>
        </row>
        <row r="501">
          <cell r="B501" t="str">
            <v>Kincardine and Deeside</v>
          </cell>
          <cell r="C501">
            <v>0.96</v>
          </cell>
        </row>
        <row r="502">
          <cell r="B502" t="str">
            <v>Highland</v>
          </cell>
          <cell r="C502">
            <v>0.98</v>
          </cell>
        </row>
        <row r="503">
          <cell r="B503" t="str">
            <v>Ross and Cromarty</v>
          </cell>
          <cell r="C503">
            <v>0.98</v>
          </cell>
        </row>
        <row r="504">
          <cell r="B504" t="str">
            <v>Inverness</v>
          </cell>
          <cell r="C504">
            <v>0.94</v>
          </cell>
        </row>
        <row r="505">
          <cell r="B505" t="str">
            <v>Lothian</v>
          </cell>
          <cell r="C505">
            <v>1.08</v>
          </cell>
        </row>
        <row r="506">
          <cell r="B506" t="str">
            <v>West Lothian</v>
          </cell>
          <cell r="C506">
            <v>1.06</v>
          </cell>
        </row>
        <row r="507">
          <cell r="B507" t="str">
            <v>Edinburgh City</v>
          </cell>
          <cell r="C507">
            <v>1.1000000000000001</v>
          </cell>
        </row>
        <row r="508">
          <cell r="B508" t="str">
            <v>Midlothian</v>
          </cell>
          <cell r="C508">
            <v>1.06</v>
          </cell>
        </row>
        <row r="509">
          <cell r="B509" t="str">
            <v>East Lothian</v>
          </cell>
          <cell r="C509">
            <v>1.08</v>
          </cell>
        </row>
        <row r="510">
          <cell r="B510" t="str">
            <v>Orkney Islands Area</v>
          </cell>
          <cell r="C510">
            <v>1.18</v>
          </cell>
        </row>
        <row r="511">
          <cell r="B511" t="str">
            <v>Shetland Islands Area</v>
          </cell>
          <cell r="C511">
            <v>1.31</v>
          </cell>
        </row>
        <row r="512">
          <cell r="B512" t="str">
            <v>Strathclyde</v>
          </cell>
          <cell r="C512">
            <v>1.0900000000000001</v>
          </cell>
        </row>
        <row r="513">
          <cell r="B513" t="str">
            <v>Argyll and Bute</v>
          </cell>
          <cell r="C513">
            <v>1.21</v>
          </cell>
        </row>
        <row r="514">
          <cell r="B514" t="str">
            <v>Dumbarton</v>
          </cell>
          <cell r="C514">
            <v>1.03</v>
          </cell>
        </row>
        <row r="515">
          <cell r="B515" t="str">
            <v>Clydebank</v>
          </cell>
          <cell r="C515">
            <v>1.05</v>
          </cell>
        </row>
        <row r="516">
          <cell r="B516" t="str">
            <v>Bearsden and Milngavie</v>
          </cell>
          <cell r="C516">
            <v>1.06</v>
          </cell>
        </row>
        <row r="517">
          <cell r="B517" t="str">
            <v>Strathkelvin</v>
          </cell>
          <cell r="C517">
            <v>1.03</v>
          </cell>
        </row>
        <row r="518">
          <cell r="B518" t="str">
            <v>Cumbernauld and Kilsyth</v>
          </cell>
          <cell r="C518">
            <v>1.04</v>
          </cell>
        </row>
        <row r="519">
          <cell r="B519" t="str">
            <v>Monklands</v>
          </cell>
          <cell r="C519">
            <v>1.06</v>
          </cell>
        </row>
        <row r="520">
          <cell r="B520" t="str">
            <v>Glasgow City</v>
          </cell>
          <cell r="C520">
            <v>1.1100000000000001</v>
          </cell>
        </row>
        <row r="521">
          <cell r="B521" t="str">
            <v>Renfrew</v>
          </cell>
          <cell r="C521">
            <v>1.07</v>
          </cell>
        </row>
        <row r="522">
          <cell r="B522" t="str">
            <v>Inverclyde</v>
          </cell>
          <cell r="C522">
            <v>1.06</v>
          </cell>
        </row>
        <row r="523">
          <cell r="B523" t="str">
            <v>Cunninghame</v>
          </cell>
          <cell r="C523">
            <v>1.06</v>
          </cell>
        </row>
        <row r="524">
          <cell r="B524" t="str">
            <v>Kilmarnock and Loudoun</v>
          </cell>
          <cell r="C524">
            <v>1.03</v>
          </cell>
        </row>
        <row r="525">
          <cell r="B525" t="str">
            <v>Eastwood</v>
          </cell>
          <cell r="C525">
            <v>1.0900000000000001</v>
          </cell>
        </row>
        <row r="526">
          <cell r="B526" t="str">
            <v>East Kilbride</v>
          </cell>
          <cell r="C526">
            <v>1.1000000000000001</v>
          </cell>
        </row>
        <row r="527">
          <cell r="B527" t="str">
            <v>Hamilton</v>
          </cell>
          <cell r="C527">
            <v>1.06</v>
          </cell>
        </row>
        <row r="528">
          <cell r="B528" t="str">
            <v>Motherwell</v>
          </cell>
          <cell r="C528">
            <v>1.06</v>
          </cell>
        </row>
        <row r="529">
          <cell r="B529" t="str">
            <v>Clydesdale</v>
          </cell>
          <cell r="C529">
            <v>1.03</v>
          </cell>
        </row>
        <row r="530">
          <cell r="B530" t="str">
            <v>Cumnock and Doon Valley</v>
          </cell>
          <cell r="C530">
            <v>1.07</v>
          </cell>
        </row>
        <row r="531">
          <cell r="B531" t="str">
            <v>Kyle and Carrick</v>
          </cell>
          <cell r="C531">
            <v>1.1200000000000001</v>
          </cell>
        </row>
        <row r="532">
          <cell r="B532" t="str">
            <v>Tayside</v>
          </cell>
          <cell r="C532">
            <v>1.03</v>
          </cell>
        </row>
        <row r="533">
          <cell r="B533" t="str">
            <v>Angus</v>
          </cell>
          <cell r="C533">
            <v>1.02</v>
          </cell>
        </row>
        <row r="534">
          <cell r="B534" t="str">
            <v>Perth and Kinross</v>
          </cell>
          <cell r="C534">
            <v>1.01</v>
          </cell>
        </row>
        <row r="535">
          <cell r="B535" t="str">
            <v>Dundee City</v>
          </cell>
          <cell r="C535">
            <v>1.05</v>
          </cell>
        </row>
        <row r="536">
          <cell r="B536" t="str">
            <v>NORTHERN IRELAND</v>
          </cell>
          <cell r="C536">
            <v>0.67</v>
          </cell>
        </row>
        <row r="537">
          <cell r="B537" t="str">
            <v>Northern Ireland</v>
          </cell>
          <cell r="C537">
            <v>0.67</v>
          </cell>
        </row>
        <row r="538">
          <cell r="B538" t="str">
            <v>Londonderry</v>
          </cell>
          <cell r="C538">
            <v>0.67</v>
          </cell>
        </row>
        <row r="539">
          <cell r="B539" t="str">
            <v>Coleraine</v>
          </cell>
          <cell r="C539">
            <v>0.67</v>
          </cell>
        </row>
        <row r="540">
          <cell r="B540" t="str">
            <v>Ballymena</v>
          </cell>
          <cell r="C540">
            <v>0.61</v>
          </cell>
        </row>
        <row r="541">
          <cell r="B541" t="str">
            <v>Strabane</v>
          </cell>
          <cell r="C541">
            <v>0.63</v>
          </cell>
        </row>
        <row r="542">
          <cell r="B542" t="str">
            <v>Antrim</v>
          </cell>
          <cell r="C542">
            <v>0.67</v>
          </cell>
        </row>
        <row r="543">
          <cell r="B543" t="str">
            <v>Newtownabbey</v>
          </cell>
          <cell r="C543">
            <v>0.67</v>
          </cell>
        </row>
        <row r="544">
          <cell r="B544" t="str">
            <v>Carrickfergus</v>
          </cell>
          <cell r="C544">
            <v>0.62</v>
          </cell>
        </row>
        <row r="545">
          <cell r="B545" t="str">
            <v>North Down</v>
          </cell>
          <cell r="C545">
            <v>0.66</v>
          </cell>
        </row>
        <row r="546">
          <cell r="B546" t="str">
            <v>Ards</v>
          </cell>
          <cell r="C546">
            <v>0.66</v>
          </cell>
        </row>
        <row r="547">
          <cell r="B547" t="str">
            <v>Belfast</v>
          </cell>
          <cell r="C547">
            <v>0.7</v>
          </cell>
        </row>
        <row r="548">
          <cell r="B548" t="str">
            <v>Lisburn</v>
          </cell>
          <cell r="C548">
            <v>0.68</v>
          </cell>
        </row>
        <row r="549">
          <cell r="B549" t="str">
            <v>Craigavon</v>
          </cell>
          <cell r="C549">
            <v>0.66</v>
          </cell>
        </row>
        <row r="550">
          <cell r="B550" t="str">
            <v>Dungannon</v>
          </cell>
          <cell r="C550">
            <v>0.64</v>
          </cell>
        </row>
        <row r="551">
          <cell r="B551" t="str">
            <v>Fermanagh</v>
          </cell>
          <cell r="C551">
            <v>0.63</v>
          </cell>
        </row>
        <row r="552">
          <cell r="B552" t="str">
            <v>Banbridge</v>
          </cell>
          <cell r="C552">
            <v>0.63</v>
          </cell>
        </row>
        <row r="553">
          <cell r="B553" t="str">
            <v>Down</v>
          </cell>
          <cell r="C553">
            <v>0.63</v>
          </cell>
        </row>
        <row r="554">
          <cell r="B554" t="str">
            <v>ISLANDS(MAN,SCILLYAND</v>
          </cell>
        </row>
        <row r="555">
          <cell r="B555" t="str">
            <v>ISLANDS (Man, Scilly &amp; Chennel)</v>
          </cell>
          <cell r="C555">
            <v>1.29</v>
          </cell>
        </row>
        <row r="556">
          <cell r="B556" t="str">
            <v>Isle of Man</v>
          </cell>
          <cell r="C556">
            <v>1.25</v>
          </cell>
        </row>
        <row r="557">
          <cell r="B557" t="str">
            <v>Channel Islands</v>
          </cell>
          <cell r="C557">
            <v>1.33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atIF"/>
      <sheetName val="Input"/>
      <sheetName val="Cover"/>
      <sheetName val="Contents"/>
      <sheetName val="Summary"/>
      <sheetName val="Area"/>
      <sheetName val="Basis"/>
      <sheetName val="Elemental"/>
      <sheetName val="Elemental_3PE"/>
      <sheetName val="Components"/>
      <sheetName val="Library"/>
      <sheetName val="Cashflow"/>
      <sheetName val="Replacement"/>
      <sheetName val="Annual"/>
      <sheetName val="WLC"/>
      <sheetName val="SAP"/>
      <sheetName val="BREEAM"/>
      <sheetName val="Graphics"/>
      <sheetName val="Tables"/>
    </sheetNames>
    <sheetDataSet>
      <sheetData sheetId="0"/>
      <sheetData sheetId="1">
        <row r="8">
          <cell r="C8" t="str">
            <v>Scenario_used</v>
          </cell>
          <cell r="K8" t="str">
            <v>Base</v>
          </cell>
          <cell r="P8" t="str">
            <v>Scenario used:</v>
          </cell>
          <cell r="Q8">
            <v>19</v>
          </cell>
        </row>
        <row r="10">
          <cell r="C10" t="str">
            <v>Scenario_Name</v>
          </cell>
          <cell r="P10" t="str">
            <v>Scenario Name</v>
          </cell>
          <cell r="Q10" t="str">
            <v>WhatIF</v>
          </cell>
        </row>
        <row r="11">
          <cell r="C11" t="str">
            <v>CLIENT</v>
          </cell>
          <cell r="P11" t="str">
            <v>CLIENT</v>
          </cell>
        </row>
        <row r="12">
          <cell r="C12" t="str">
            <v>Client_name</v>
          </cell>
          <cell r="P12" t="str">
            <v>Client name</v>
          </cell>
          <cell r="Q12">
            <v>0</v>
          </cell>
        </row>
        <row r="13">
          <cell r="C13" t="str">
            <v>Client_Contact</v>
          </cell>
          <cell r="K13" t="str">
            <v>Tony Farnsworth</v>
          </cell>
          <cell r="P13" t="str">
            <v>Client Contact</v>
          </cell>
          <cell r="Q13" t="str">
            <v>Tony Farnsworth</v>
          </cell>
        </row>
        <row r="15">
          <cell r="C15" t="str">
            <v>PROJECT</v>
          </cell>
          <cell r="P15" t="str">
            <v>PROJECT</v>
          </cell>
          <cell r="Q15">
            <v>0</v>
          </cell>
        </row>
        <row r="16">
          <cell r="C16" t="str">
            <v>Project_code</v>
          </cell>
          <cell r="K16" t="str">
            <v>CL</v>
          </cell>
          <cell r="P16" t="str">
            <v>Project code / short name</v>
          </cell>
          <cell r="Q16" t="str">
            <v>CL</v>
          </cell>
        </row>
        <row r="17">
          <cell r="C17" t="str">
            <v>Project_name_full</v>
          </cell>
          <cell r="P17" t="str">
            <v>Project name full</v>
          </cell>
          <cell r="Q17">
            <v>0</v>
          </cell>
        </row>
        <row r="18">
          <cell r="C18" t="str">
            <v>Site_code</v>
          </cell>
          <cell r="K18" t="str">
            <v>CL</v>
          </cell>
          <cell r="P18" t="str">
            <v>Site code</v>
          </cell>
          <cell r="Q18" t="str">
            <v>CL</v>
          </cell>
        </row>
        <row r="19">
          <cell r="C19" t="str">
            <v>Site_name</v>
          </cell>
          <cell r="P19" t="str">
            <v>Site name</v>
          </cell>
          <cell r="Q19">
            <v>0</v>
          </cell>
        </row>
        <row r="20">
          <cell r="C20" t="str">
            <v>Facility_number</v>
          </cell>
          <cell r="K20">
            <v>1</v>
          </cell>
          <cell r="P20" t="str">
            <v>Facility number</v>
          </cell>
          <cell r="Q20">
            <v>1</v>
          </cell>
        </row>
        <row r="21">
          <cell r="C21" t="str">
            <v>Facility_name</v>
          </cell>
          <cell r="P21" t="str">
            <v>Facility name</v>
          </cell>
          <cell r="Q21">
            <v>0</v>
          </cell>
        </row>
        <row r="23">
          <cell r="C23" t="str">
            <v>REPORT</v>
          </cell>
          <cell r="P23" t="str">
            <v>REPORT</v>
          </cell>
        </row>
        <row r="24">
          <cell r="C24" t="str">
            <v>Report_Name</v>
          </cell>
          <cell r="K24" t="str">
            <v>Cost plan</v>
          </cell>
          <cell r="P24" t="str">
            <v>Report Name</v>
          </cell>
          <cell r="Q24" t="str">
            <v>Cost plan</v>
          </cell>
        </row>
        <row r="25">
          <cell r="C25" t="str">
            <v>Report_Number</v>
          </cell>
          <cell r="K25">
            <v>1</v>
          </cell>
          <cell r="P25" t="str">
            <v>Report Number</v>
          </cell>
          <cell r="Q25">
            <v>1</v>
          </cell>
        </row>
        <row r="26">
          <cell r="C26" t="str">
            <v>Date_today</v>
          </cell>
          <cell r="K26">
            <v>40681.792893287035</v>
          </cell>
          <cell r="P26" t="str">
            <v>Tody's date</v>
          </cell>
          <cell r="Q26">
            <v>40681.792893287035</v>
          </cell>
        </row>
        <row r="27">
          <cell r="C27" t="str">
            <v>Report_Date</v>
          </cell>
          <cell r="K27" t="str">
            <v>Dated 4th June 2008</v>
          </cell>
          <cell r="P27" t="str">
            <v>Report Date (static)</v>
          </cell>
          <cell r="Q27" t="str">
            <v>Dated 4th June 2008</v>
          </cell>
        </row>
        <row r="28">
          <cell r="C28" t="str">
            <v>Report_Condition</v>
          </cell>
          <cell r="K28" t="str">
            <v xml:space="preserve"> </v>
          </cell>
          <cell r="P28" t="str">
            <v>Blank, draft, example, final</v>
          </cell>
          <cell r="Q28" t="str">
            <v>WhatIF</v>
          </cell>
        </row>
        <row r="29">
          <cell r="C29" t="str">
            <v>Report_Name_full</v>
          </cell>
          <cell r="K29" t="str">
            <v>Cost plan 1 Dated 4th June 2008 WhatIF</v>
          </cell>
          <cell r="P29" t="str">
            <v>Report full name</v>
          </cell>
          <cell r="Q29" t="str">
            <v>Cost plan 1 Dated 4th June 2008 WhatIF</v>
          </cell>
        </row>
        <row r="31">
          <cell r="C31" t="str">
            <v>REPORT TITLES</v>
          </cell>
          <cell r="P31" t="str">
            <v>REPORT TITLES</v>
          </cell>
        </row>
        <row r="32">
          <cell r="C32" t="str">
            <v>Report_Title_1</v>
          </cell>
          <cell r="K32">
            <v>0</v>
          </cell>
          <cell r="P32" t="str">
            <v>Report Title 1</v>
          </cell>
          <cell r="Q32">
            <v>0</v>
          </cell>
        </row>
        <row r="33">
          <cell r="C33" t="str">
            <v>Report_Title_2</v>
          </cell>
          <cell r="K33">
            <v>0</v>
          </cell>
          <cell r="P33" t="str">
            <v>Report Title 2</v>
          </cell>
          <cell r="Q33">
            <v>0</v>
          </cell>
        </row>
        <row r="34">
          <cell r="C34" t="str">
            <v>Report_Title_3</v>
          </cell>
          <cell r="K34" t="str">
            <v>Cost plan 1 Dated 4th June 2008 WhatIF</v>
          </cell>
          <cell r="P34" t="str">
            <v>Report Title 3</v>
          </cell>
          <cell r="Q34" t="str">
            <v>Cost plan 1 Dated 4th June 2008 WhatIF</v>
          </cell>
        </row>
        <row r="36">
          <cell r="C36" t="str">
            <v>QS COMPANY</v>
          </cell>
          <cell r="P36" t="str">
            <v>QS COMPANY</v>
          </cell>
        </row>
        <row r="37">
          <cell r="C37" t="str">
            <v>QS_Office</v>
          </cell>
          <cell r="K37" t="str">
            <v>Birmingham Office</v>
          </cell>
          <cell r="P37" t="str">
            <v>QS Company</v>
          </cell>
          <cell r="Q37" t="str">
            <v>Birmingham Office</v>
          </cell>
        </row>
        <row r="38">
          <cell r="C38" t="str">
            <v>QS_Company</v>
          </cell>
          <cell r="K38" t="str">
            <v>Rider Levett Bucknal UK Limited</v>
          </cell>
          <cell r="P38" t="str">
            <v>QS Company</v>
          </cell>
          <cell r="Q38" t="str">
            <v>Rider Levett Bucknal UK Limited</v>
          </cell>
        </row>
        <row r="39">
          <cell r="C39" t="str">
            <v>QS_Company_Address_1</v>
          </cell>
          <cell r="K39" t="str">
            <v>Level 2</v>
          </cell>
          <cell r="P39" t="str">
            <v>QS Company Address</v>
          </cell>
          <cell r="Q39" t="str">
            <v>Level 2</v>
          </cell>
        </row>
        <row r="40">
          <cell r="C40" t="str">
            <v>QS_Company_Address_2</v>
          </cell>
          <cell r="K40" t="str">
            <v>Millennium Point</v>
          </cell>
          <cell r="P40" t="str">
            <v>QS Company Address</v>
          </cell>
          <cell r="Q40" t="str">
            <v>Millennium Point</v>
          </cell>
        </row>
        <row r="41">
          <cell r="C41" t="str">
            <v>QS_Company_Address_3</v>
          </cell>
          <cell r="K41" t="str">
            <v>Curzon Street</v>
          </cell>
          <cell r="P41" t="str">
            <v>QS Company Address</v>
          </cell>
          <cell r="Q41" t="str">
            <v>Curzon Street</v>
          </cell>
        </row>
        <row r="42">
          <cell r="C42" t="str">
            <v>QS_Company_Address_4</v>
          </cell>
          <cell r="K42" t="str">
            <v>Birmingham</v>
          </cell>
          <cell r="P42" t="str">
            <v>QS Company Address</v>
          </cell>
          <cell r="Q42" t="str">
            <v>Birmingham</v>
          </cell>
        </row>
        <row r="43">
          <cell r="C43" t="str">
            <v>QS_Company_Address_5</v>
          </cell>
          <cell r="K43" t="str">
            <v xml:space="preserve">B4 7XG </v>
          </cell>
          <cell r="P43" t="str">
            <v>QS Company Address</v>
          </cell>
          <cell r="Q43" t="str">
            <v xml:space="preserve">B4 7XG </v>
          </cell>
        </row>
        <row r="44">
          <cell r="C44" t="str">
            <v>QS_Company_Address</v>
          </cell>
          <cell r="K44" t="str">
            <v xml:space="preserve">Level 2 Millennium Point Curzon Street Birmingham B4 7XG </v>
          </cell>
          <cell r="P44" t="str">
            <v>QS Company Address</v>
          </cell>
          <cell r="Q44" t="str">
            <v xml:space="preserve">Level 2 Millennium Point Curzon Street Birmingham B4 7XG </v>
          </cell>
        </row>
        <row r="45">
          <cell r="C45" t="str">
            <v>QS_Company_Telephone</v>
          </cell>
          <cell r="K45" t="str">
            <v xml:space="preserve"> 0121 503 1500 </v>
          </cell>
          <cell r="P45" t="str">
            <v>QS Company Telephone</v>
          </cell>
          <cell r="Q45" t="str">
            <v xml:space="preserve"> 0121 503 1500 </v>
          </cell>
        </row>
        <row r="46">
          <cell r="C46" t="str">
            <v>QS_Company_Fax</v>
          </cell>
          <cell r="K46" t="str">
            <v xml:space="preserve"> 0121 503 1501 </v>
          </cell>
          <cell r="P46" t="str">
            <v>QS Company Fax</v>
          </cell>
          <cell r="Q46" t="str">
            <v xml:space="preserve"> 0121 503 1501 </v>
          </cell>
        </row>
        <row r="47">
          <cell r="C47" t="str">
            <v>QS_Company_email</v>
          </cell>
          <cell r="K47" t="str">
            <v>UK.rlb.com</v>
          </cell>
          <cell r="P47" t="str">
            <v>QS Company email</v>
          </cell>
          <cell r="Q47" t="str">
            <v>UK.rlb.com</v>
          </cell>
        </row>
        <row r="48">
          <cell r="C48" t="str">
            <v>QS_Surveyor_first_Name</v>
          </cell>
          <cell r="K48" t="str">
            <v>Brendan</v>
          </cell>
          <cell r="P48" t="str">
            <v>QS Surveyor</v>
          </cell>
          <cell r="Q48" t="str">
            <v>Brendan</v>
          </cell>
        </row>
        <row r="49">
          <cell r="C49" t="str">
            <v>QS_Surveyor_surveyor</v>
          </cell>
          <cell r="K49" t="str">
            <v>Patchell</v>
          </cell>
          <cell r="P49" t="str">
            <v>QS Surveyor</v>
          </cell>
          <cell r="Q49" t="str">
            <v>Patchell</v>
          </cell>
        </row>
        <row r="50">
          <cell r="C50" t="str">
            <v>QS_Surveyor</v>
          </cell>
          <cell r="K50" t="str">
            <v>Brendan Patchell</v>
          </cell>
          <cell r="P50" t="str">
            <v>QS Surveyor</v>
          </cell>
          <cell r="Q50" t="str">
            <v>Brendan Patchell</v>
          </cell>
        </row>
        <row r="51">
          <cell r="C51" t="str">
            <v>QS_surveyor_email</v>
          </cell>
          <cell r="K51" t="str">
            <v>Brendan.Patchell@UK.rlb.com</v>
          </cell>
          <cell r="P51" t="str">
            <v>QS e-mail</v>
          </cell>
          <cell r="Q51" t="str">
            <v>Brendan.Patchell@UK.rlb.com</v>
          </cell>
        </row>
        <row r="52">
          <cell r="C52" t="str">
            <v>QS_Mobile</v>
          </cell>
          <cell r="K52" t="str">
            <v>07970 466614</v>
          </cell>
          <cell r="P52" t="str">
            <v>QS Mobile</v>
          </cell>
          <cell r="Q52" t="str">
            <v>07970 466614</v>
          </cell>
        </row>
        <row r="53">
          <cell r="C53" t="str">
            <v>QS_Direct_Dial</v>
          </cell>
          <cell r="K53" t="str">
            <v>++44 (0)121 503 1500</v>
          </cell>
          <cell r="P53" t="str">
            <v>QS Direct Dial</v>
          </cell>
          <cell r="Q53" t="str">
            <v>++44 (0)121 503 1500</v>
          </cell>
        </row>
        <row r="54">
          <cell r="C54" t="str">
            <v>QS_Job_number</v>
          </cell>
          <cell r="K54" t="str">
            <v>0007922_001</v>
          </cell>
          <cell r="P54" t="str">
            <v>QS Job number</v>
          </cell>
          <cell r="Q54" t="str">
            <v>0007922_001</v>
          </cell>
        </row>
        <row r="56">
          <cell r="C56" t="str">
            <v>CIRCULATION</v>
          </cell>
          <cell r="P56" t="str">
            <v>CIRCULATION</v>
          </cell>
        </row>
        <row r="57">
          <cell r="C57" t="str">
            <v>Circulation_Client</v>
          </cell>
          <cell r="K57" t="str">
            <v>Tony Farnsworth</v>
          </cell>
          <cell r="P57" t="str">
            <v>Client QS</v>
          </cell>
          <cell r="Q57" t="str">
            <v>Tony Farnsworth</v>
          </cell>
        </row>
        <row r="58">
          <cell r="C58" t="str">
            <v>Circulation_Client_2</v>
          </cell>
          <cell r="K58" t="str">
            <v>Gary Berridge</v>
          </cell>
          <cell r="P58" t="str">
            <v>Client LCC/FM</v>
          </cell>
          <cell r="Q58" t="str">
            <v>Gary Berridge</v>
          </cell>
        </row>
        <row r="59">
          <cell r="C59" t="str">
            <v>Circulation_Client_3</v>
          </cell>
          <cell r="K59" t="str">
            <v>Jenny Withers</v>
          </cell>
          <cell r="P59" t="str">
            <v>Client Operational</v>
          </cell>
          <cell r="Q59" t="str">
            <v>Jenny Withers</v>
          </cell>
        </row>
        <row r="60">
          <cell r="C60" t="str">
            <v>Circulation_Quantity_Surveyor</v>
          </cell>
          <cell r="K60" t="str">
            <v>Brendan Patchell</v>
          </cell>
          <cell r="P60" t="str">
            <v>Quantity Surveyor</v>
          </cell>
          <cell r="Q60" t="str">
            <v>Brendan Patchell</v>
          </cell>
        </row>
        <row r="61">
          <cell r="C61" t="str">
            <v>Circulation_Project_Manager</v>
          </cell>
          <cell r="K61" t="str">
            <v>Name</v>
          </cell>
          <cell r="P61" t="str">
            <v>Project Manager</v>
          </cell>
          <cell r="Q61" t="str">
            <v>Name</v>
          </cell>
        </row>
        <row r="62">
          <cell r="C62" t="str">
            <v>Circulation_Project_Manager</v>
          </cell>
          <cell r="K62" t="str">
            <v>Name</v>
          </cell>
          <cell r="P62" t="str">
            <v>Project Assistant</v>
          </cell>
          <cell r="Q62" t="str">
            <v>Name</v>
          </cell>
        </row>
        <row r="63">
          <cell r="C63" t="str">
            <v>Circulation_FM</v>
          </cell>
          <cell r="K63" t="str">
            <v>David Quirk</v>
          </cell>
          <cell r="P63" t="str">
            <v>Facilities Manager</v>
          </cell>
          <cell r="Q63" t="str">
            <v>David Quirk</v>
          </cell>
        </row>
        <row r="64">
          <cell r="C64" t="str">
            <v>Circulation_Architect</v>
          </cell>
          <cell r="K64" t="str">
            <v>Name</v>
          </cell>
          <cell r="P64" t="str">
            <v>Architect</v>
          </cell>
          <cell r="Q64" t="str">
            <v>Name</v>
          </cell>
        </row>
        <row r="65">
          <cell r="C65" t="str">
            <v>Circulation_M&amp;E_Engineer</v>
          </cell>
          <cell r="K65" t="str">
            <v>Name</v>
          </cell>
          <cell r="P65" t="str">
            <v>M&amp;E Engineer</v>
          </cell>
          <cell r="Q65" t="str">
            <v>Name</v>
          </cell>
        </row>
        <row r="66">
          <cell r="C66" t="str">
            <v>Circulation_Structural_Engineer</v>
          </cell>
          <cell r="K66" t="str">
            <v>Name</v>
          </cell>
          <cell r="P66" t="str">
            <v>Stuctural Engineer</v>
          </cell>
          <cell r="Q66" t="str">
            <v>Name</v>
          </cell>
        </row>
        <row r="67">
          <cell r="C67" t="str">
            <v>Circulation_Finance</v>
          </cell>
          <cell r="K67" t="str">
            <v>Unused</v>
          </cell>
          <cell r="P67" t="str">
            <v>Financial Advisor</v>
          </cell>
          <cell r="Q67" t="str">
            <v>Unused</v>
          </cell>
        </row>
        <row r="69">
          <cell r="C69" t="str">
            <v>BASIS</v>
          </cell>
          <cell r="P69" t="str">
            <v>BASIS</v>
          </cell>
        </row>
        <row r="70">
          <cell r="C70" t="str">
            <v>Sfb_Table_0_Building_code</v>
          </cell>
          <cell r="K70" t="str">
            <v>712_</v>
          </cell>
          <cell r="P70" t="str">
            <v>Sfb Table 0 Building code</v>
          </cell>
          <cell r="Q70" t="str">
            <v>712_</v>
          </cell>
        </row>
        <row r="71">
          <cell r="C71" t="str">
            <v>SfB_Building_Description</v>
          </cell>
          <cell r="K71" t="str">
            <v>Primary</v>
          </cell>
          <cell r="P71" t="str">
            <v>SfB Building Description</v>
          </cell>
          <cell r="Q71" t="str">
            <v>Primary</v>
          </cell>
        </row>
        <row r="72">
          <cell r="C72" t="str">
            <v>SfB_Building_Benchmark</v>
          </cell>
          <cell r="K72">
            <v>678</v>
          </cell>
          <cell r="P72" t="str">
            <v>Building type benchmark cost</v>
          </cell>
          <cell r="Q72">
            <v>678</v>
          </cell>
        </row>
        <row r="73">
          <cell r="C73" t="str">
            <v>BCIS_TPI_year_quarter_Current</v>
          </cell>
          <cell r="K73" t="str">
            <v>2008/1</v>
          </cell>
          <cell r="N73" t="str">
            <v>Text</v>
          </cell>
          <cell r="P73" t="str">
            <v>BCIS TPI: Current</v>
          </cell>
          <cell r="Q73" t="str">
            <v>2008/1</v>
          </cell>
        </row>
        <row r="74">
          <cell r="C74" t="str">
            <v>BCIS_TPI_year_quarter_Base</v>
          </cell>
          <cell r="K74" t="str">
            <v>2008/1</v>
          </cell>
          <cell r="N74" t="str">
            <v>Text</v>
          </cell>
          <cell r="P74" t="str">
            <v>TPI: Base</v>
          </cell>
          <cell r="Q74" t="str">
            <v>2008/1</v>
          </cell>
        </row>
        <row r="75">
          <cell r="C75" t="str">
            <v>BCIS_Location_name_Current</v>
          </cell>
          <cell r="K75" t="str">
            <v>West Midlands</v>
          </cell>
          <cell r="N75" t="str">
            <v>Text</v>
          </cell>
          <cell r="P75" t="str">
            <v>BCIS Location: Current Index</v>
          </cell>
          <cell r="Q75" t="str">
            <v>West Midlands</v>
          </cell>
        </row>
        <row r="76">
          <cell r="C76" t="str">
            <v>BCIS_Location_name_Base</v>
          </cell>
          <cell r="K76" t="str">
            <v>West Midlands</v>
          </cell>
          <cell r="P76" t="str">
            <v>BCIS Location: Base</v>
          </cell>
          <cell r="Q76" t="str">
            <v>West Midlands</v>
          </cell>
        </row>
        <row r="77">
          <cell r="C77" t="str">
            <v>BCIS_Tender_Price_Index_Current</v>
          </cell>
          <cell r="K77">
            <v>251</v>
          </cell>
          <cell r="N77" t="str">
            <v>Index</v>
          </cell>
          <cell r="P77" t="str">
            <v>BCIS Tender Price Index: Current</v>
          </cell>
          <cell r="Q77">
            <v>251</v>
          </cell>
          <cell r="R77" t="str">
            <v>Index</v>
          </cell>
        </row>
        <row r="78">
          <cell r="C78" t="str">
            <v>BCIS_Tender_Price_Index_Base</v>
          </cell>
          <cell r="K78">
            <v>251</v>
          </cell>
          <cell r="N78" t="str">
            <v>Index</v>
          </cell>
          <cell r="P78" t="str">
            <v>BCIS Tender Price Index: Base</v>
          </cell>
          <cell r="Q78">
            <v>251</v>
          </cell>
          <cell r="R78" t="str">
            <v>Index</v>
          </cell>
        </row>
        <row r="79">
          <cell r="C79" t="str">
            <v>BCIS_Location_Current</v>
          </cell>
          <cell r="K79">
            <v>0.97</v>
          </cell>
          <cell r="N79" t="str">
            <v>Index</v>
          </cell>
          <cell r="P79" t="str">
            <v>BCIS Location: Current</v>
          </cell>
          <cell r="Q79">
            <v>0.97</v>
          </cell>
          <cell r="R79" t="str">
            <v>Index</v>
          </cell>
        </row>
        <row r="80">
          <cell r="C80" t="str">
            <v>BCIS_Location_Base</v>
          </cell>
          <cell r="K80">
            <v>0.97</v>
          </cell>
          <cell r="N80" t="str">
            <v>Index</v>
          </cell>
          <cell r="P80" t="str">
            <v>BCIS Location: Base</v>
          </cell>
          <cell r="Q80">
            <v>0.97</v>
          </cell>
          <cell r="R80" t="str">
            <v>Index</v>
          </cell>
        </row>
        <row r="81">
          <cell r="C81" t="str">
            <v>Currency_Symbol</v>
          </cell>
          <cell r="K81" t="str">
            <v>£</v>
          </cell>
          <cell r="N81" t="str">
            <v>Symbol</v>
          </cell>
          <cell r="P81" t="str">
            <v>Currency Symbol</v>
          </cell>
          <cell r="Q81" t="str">
            <v>£</v>
          </cell>
          <cell r="R81" t="str">
            <v>Symbol</v>
          </cell>
        </row>
        <row r="82">
          <cell r="C82" t="str">
            <v>Currency_Projected</v>
          </cell>
          <cell r="K82">
            <v>1</v>
          </cell>
          <cell r="N82" t="str">
            <v>Factor</v>
          </cell>
          <cell r="P82" t="str">
            <v>Currency Projected</v>
          </cell>
          <cell r="Q82">
            <v>1</v>
          </cell>
          <cell r="R82" t="str">
            <v>Factor</v>
          </cell>
        </row>
        <row r="83">
          <cell r="C83" t="str">
            <v>Currency_Base</v>
          </cell>
          <cell r="K83">
            <v>1</v>
          </cell>
          <cell r="N83" t="str">
            <v>Factor</v>
          </cell>
          <cell r="P83" t="str">
            <v xml:space="preserve">Currency Base </v>
          </cell>
          <cell r="Q83">
            <v>1</v>
          </cell>
          <cell r="R83" t="str">
            <v>Factor</v>
          </cell>
        </row>
        <row r="84">
          <cell r="C84" t="str">
            <v>Global_Rate_adjustment</v>
          </cell>
          <cell r="K84">
            <v>1</v>
          </cell>
          <cell r="N84" t="str">
            <v>Multiplier</v>
          </cell>
          <cell r="P84" t="str">
            <v>Global Rate adjustment</v>
          </cell>
          <cell r="Q84">
            <v>1</v>
          </cell>
          <cell r="R84" t="str">
            <v>Multiplier</v>
          </cell>
        </row>
        <row r="85">
          <cell r="C85" t="str">
            <v>Global_quantity_multiplier</v>
          </cell>
          <cell r="K85" t="str">
            <v>1839</v>
          </cell>
          <cell r="N85" t="str">
            <v>Factor</v>
          </cell>
          <cell r="P85" t="str">
            <v>Global Quantity Multiplier (eg 12 units)</v>
          </cell>
          <cell r="Q85" t="str">
            <v>1839</v>
          </cell>
          <cell r="R85" t="str">
            <v>Factor</v>
          </cell>
        </row>
        <row r="86">
          <cell r="C86" t="str">
            <v>Global_quantity_base</v>
          </cell>
          <cell r="K86">
            <v>1839</v>
          </cell>
          <cell r="N86" t="str">
            <v>Factor</v>
          </cell>
          <cell r="P86" t="str">
            <v>Global Quantity Base (generally 1)</v>
          </cell>
          <cell r="Q86">
            <v>1839</v>
          </cell>
          <cell r="R86" t="str">
            <v>Factor</v>
          </cell>
        </row>
        <row r="87">
          <cell r="C87" t="str">
            <v>Global_quantity_applied</v>
          </cell>
          <cell r="K87" t="str">
            <v>y</v>
          </cell>
          <cell r="N87" t="str">
            <v>Option</v>
          </cell>
          <cell r="P87" t="str">
            <v>Y for multiplied N for Unit quantities</v>
          </cell>
          <cell r="Q87" t="str">
            <v>y</v>
          </cell>
          <cell r="R87" t="str">
            <v>Option</v>
          </cell>
        </row>
        <row r="88">
          <cell r="C88" t="str">
            <v>Global_quantity_adjustment</v>
          </cell>
          <cell r="K88">
            <v>1</v>
          </cell>
          <cell r="N88" t="str">
            <v>Multiplier</v>
          </cell>
          <cell r="P88" t="str">
            <v>Global Quantity Adjustment</v>
          </cell>
          <cell r="Q88">
            <v>1</v>
          </cell>
          <cell r="R88" t="str">
            <v>Multiplier</v>
          </cell>
        </row>
        <row r="89">
          <cell r="C89" t="str">
            <v>VAT</v>
          </cell>
          <cell r="K89">
            <v>17.5</v>
          </cell>
          <cell r="N89" t="str">
            <v>%</v>
          </cell>
          <cell r="P89" t="str">
            <v>VAT</v>
          </cell>
          <cell r="Q89">
            <v>17.5</v>
          </cell>
          <cell r="R89" t="str">
            <v>%</v>
          </cell>
        </row>
        <row r="90">
          <cell r="C90" t="str">
            <v>Scope</v>
          </cell>
          <cell r="K90" t="str">
            <v>N</v>
          </cell>
          <cell r="P90" t="str">
            <v>Scope (N=New build, R=Refurbishment)</v>
          </cell>
          <cell r="Q90" t="str">
            <v>N</v>
          </cell>
          <cell r="R90">
            <v>0</v>
          </cell>
        </row>
        <row r="91">
          <cell r="C91" t="str">
            <v>Basis_Work_involved</v>
          </cell>
          <cell r="K91" t="str">
            <v>New build</v>
          </cell>
          <cell r="P91" t="str">
            <v>Basis Work involved</v>
          </cell>
          <cell r="Q91" t="str">
            <v>New build</v>
          </cell>
          <cell r="R91">
            <v>0</v>
          </cell>
        </row>
        <row r="92">
          <cell r="C92" t="str">
            <v>Start_on_site_year</v>
          </cell>
          <cell r="K92">
            <v>2008</v>
          </cell>
          <cell r="N92" t="str">
            <v>Year</v>
          </cell>
          <cell r="P92" t="str">
            <v>Start on site (year)</v>
          </cell>
          <cell r="Q92">
            <v>2008</v>
          </cell>
          <cell r="R92" t="str">
            <v>Year</v>
          </cell>
        </row>
        <row r="93">
          <cell r="C93" t="str">
            <v>Start_on_site_month</v>
          </cell>
          <cell r="K93">
            <v>1</v>
          </cell>
          <cell r="N93" t="str">
            <v>Month</v>
          </cell>
          <cell r="P93" t="str">
            <v>Start on site (month)</v>
          </cell>
          <cell r="Q93">
            <v>1</v>
          </cell>
          <cell r="R93" t="str">
            <v>Month</v>
          </cell>
        </row>
        <row r="94">
          <cell r="C94" t="str">
            <v>Start_on_site_day</v>
          </cell>
          <cell r="K94">
            <v>1</v>
          </cell>
          <cell r="N94" t="str">
            <v>Date</v>
          </cell>
          <cell r="P94" t="str">
            <v>Start on site (day)</v>
          </cell>
          <cell r="Q94">
            <v>1</v>
          </cell>
          <cell r="R94" t="str">
            <v>Date</v>
          </cell>
        </row>
        <row r="95">
          <cell r="C95" t="str">
            <v>Start_on_site</v>
          </cell>
          <cell r="K95">
            <v>39448</v>
          </cell>
          <cell r="N95" t="str">
            <v>Date</v>
          </cell>
          <cell r="P95" t="str">
            <v>Start on site (day)</v>
          </cell>
          <cell r="Q95">
            <v>39448</v>
          </cell>
          <cell r="R95" t="str">
            <v>Date</v>
          </cell>
        </row>
        <row r="96">
          <cell r="C96" t="str">
            <v>Contract_Period</v>
          </cell>
          <cell r="K96">
            <v>52</v>
          </cell>
          <cell r="N96" t="str">
            <v>weeks</v>
          </cell>
          <cell r="P96" t="str">
            <v>Contract Period (weeks)</v>
          </cell>
          <cell r="Q96">
            <v>52</v>
          </cell>
          <cell r="R96" t="str">
            <v>weeks</v>
          </cell>
        </row>
        <row r="97">
          <cell r="C97" t="str">
            <v>Contract_Period_days</v>
          </cell>
          <cell r="K97">
            <v>0</v>
          </cell>
          <cell r="N97" t="str">
            <v>days</v>
          </cell>
          <cell r="P97" t="str">
            <v>Contract Period (+days)</v>
          </cell>
          <cell r="Q97">
            <v>0</v>
          </cell>
          <cell r="R97" t="str">
            <v>days</v>
          </cell>
        </row>
        <row r="98">
          <cell r="C98" t="str">
            <v>Contract_period_mobilisation</v>
          </cell>
          <cell r="K98">
            <v>1</v>
          </cell>
          <cell r="N98" t="str">
            <v>weeks</v>
          </cell>
          <cell r="P98" t="str">
            <v xml:space="preserve">Pre Contract mobilisation Period </v>
          </cell>
          <cell r="Q98">
            <v>1</v>
          </cell>
          <cell r="R98" t="str">
            <v>weeks</v>
          </cell>
        </row>
        <row r="99">
          <cell r="C99" t="str">
            <v>Contract_period_completion</v>
          </cell>
          <cell r="K99">
            <v>4</v>
          </cell>
          <cell r="N99" t="str">
            <v>weeks</v>
          </cell>
          <cell r="P99" t="str">
            <v>Post Contract completion /snagging</v>
          </cell>
          <cell r="Q99">
            <v>4</v>
          </cell>
          <cell r="R99" t="str">
            <v>weeks</v>
          </cell>
        </row>
        <row r="100">
          <cell r="C100" t="str">
            <v>Drawing_number_building</v>
          </cell>
          <cell r="K100" t="str">
            <v>dwg</v>
          </cell>
          <cell r="N100" t="str">
            <v>text</v>
          </cell>
          <cell r="P100" t="str">
            <v>Building drawing</v>
          </cell>
          <cell r="Q100" t="str">
            <v>dwg</v>
          </cell>
          <cell r="R100" t="str">
            <v>text</v>
          </cell>
        </row>
        <row r="101">
          <cell r="C101" t="str">
            <v>Drawing_number_site</v>
          </cell>
          <cell r="K101" t="str">
            <v>x</v>
          </cell>
          <cell r="N101" t="str">
            <v>text</v>
          </cell>
          <cell r="P101" t="str">
            <v>Site drawing</v>
          </cell>
          <cell r="Q101" t="str">
            <v>x</v>
          </cell>
          <cell r="R101" t="str">
            <v>text</v>
          </cell>
        </row>
        <row r="102">
          <cell r="C102" t="str">
            <v>Procurement_option</v>
          </cell>
          <cell r="K102" t="str">
            <v xml:space="preserve">Design and Build contract </v>
          </cell>
          <cell r="N102" t="str">
            <v>Text</v>
          </cell>
          <cell r="P102" t="str">
            <v>Procurement option</v>
          </cell>
          <cell r="Q102" t="str">
            <v xml:space="preserve">Design and Build contract </v>
          </cell>
          <cell r="R102" t="str">
            <v>Text</v>
          </cell>
        </row>
        <row r="103">
          <cell r="C103" t="str">
            <v>Risk_allowance_Project</v>
          </cell>
          <cell r="K103">
            <v>0</v>
          </cell>
          <cell r="N103" t="str">
            <v>%</v>
          </cell>
          <cell r="P103" t="str">
            <v>Risk allowance: Project</v>
          </cell>
          <cell r="Q103">
            <v>0</v>
          </cell>
          <cell r="R103" t="str">
            <v>%</v>
          </cell>
        </row>
        <row r="104">
          <cell r="C104" t="str">
            <v>Sanction_budget</v>
          </cell>
          <cell r="K104">
            <v>5000000</v>
          </cell>
          <cell r="N104" t="str">
            <v>£</v>
          </cell>
          <cell r="P104" t="str">
            <v>Sanction budget</v>
          </cell>
          <cell r="Q104">
            <v>5000000</v>
          </cell>
          <cell r="R104" t="str">
            <v>£</v>
          </cell>
        </row>
        <row r="106">
          <cell r="C106" t="str">
            <v>MAJOR DIMENSIONS</v>
          </cell>
          <cell r="P106" t="str">
            <v>MAJOR DIMENSIONS</v>
          </cell>
          <cell r="Q106">
            <v>0</v>
          </cell>
          <cell r="R106">
            <v>0</v>
          </cell>
        </row>
        <row r="107">
          <cell r="C107" t="str">
            <v>Functional_units</v>
          </cell>
          <cell r="K107">
            <v>240</v>
          </cell>
          <cell r="N107" t="str">
            <v>Nr</v>
          </cell>
          <cell r="P107" t="str">
            <v>Functional units (Based on)</v>
          </cell>
          <cell r="Q107">
            <v>240</v>
          </cell>
          <cell r="R107" t="str">
            <v>Nr</v>
          </cell>
        </row>
        <row r="108">
          <cell r="C108" t="str">
            <v>Functional_units_name</v>
          </cell>
          <cell r="K108" t="str">
            <v>Pupils</v>
          </cell>
          <cell r="P108" t="str">
            <v>Functional units name</v>
          </cell>
          <cell r="Q108" t="str">
            <v>Pupils</v>
          </cell>
          <cell r="R108">
            <v>0</v>
          </cell>
        </row>
        <row r="109">
          <cell r="C109" t="str">
            <v>Item</v>
          </cell>
          <cell r="K109">
            <v>1</v>
          </cell>
          <cell r="N109" t="str">
            <v>Nr</v>
          </cell>
          <cell r="P109" t="str">
            <v>Item</v>
          </cell>
          <cell r="Q109">
            <v>1</v>
          </cell>
          <cell r="R109" t="str">
            <v>Nr</v>
          </cell>
        </row>
        <row r="110">
          <cell r="C110" t="str">
            <v>Length_Span</v>
          </cell>
          <cell r="K110">
            <v>175.14285714285714</v>
          </cell>
          <cell r="N110" t="str">
            <v>m</v>
          </cell>
          <cell r="P110" t="str">
            <v>Longitudinal Span</v>
          </cell>
          <cell r="Q110">
            <v>175.14285714285714</v>
          </cell>
          <cell r="R110" t="str">
            <v>m</v>
          </cell>
        </row>
        <row r="111">
          <cell r="C111" t="str">
            <v>Length_bays</v>
          </cell>
          <cell r="K111">
            <v>1</v>
          </cell>
          <cell r="N111" t="str">
            <v>Nr</v>
          </cell>
          <cell r="P111" t="str">
            <v>Longitudinal bays</v>
          </cell>
          <cell r="Q111">
            <v>1</v>
          </cell>
          <cell r="R111" t="str">
            <v>Nr</v>
          </cell>
        </row>
        <row r="112">
          <cell r="C112" t="str">
            <v>Length_addition</v>
          </cell>
          <cell r="K112">
            <v>0</v>
          </cell>
          <cell r="N112" t="str">
            <v>Nr</v>
          </cell>
          <cell r="P112" t="str">
            <v>Longitudinal additional non grid</v>
          </cell>
          <cell r="Q112">
            <v>0</v>
          </cell>
          <cell r="R112" t="str">
            <v>Nr</v>
          </cell>
        </row>
        <row r="113">
          <cell r="C113" t="str">
            <v>Length</v>
          </cell>
          <cell r="K113">
            <v>175.14285714285714</v>
          </cell>
          <cell r="N113" t="str">
            <v>m</v>
          </cell>
          <cell r="P113" t="str">
            <v>Overall length</v>
          </cell>
          <cell r="Q113">
            <v>175.14285714285714</v>
          </cell>
          <cell r="R113" t="str">
            <v>m</v>
          </cell>
        </row>
        <row r="114">
          <cell r="C114" t="str">
            <v>Span_span</v>
          </cell>
          <cell r="K114">
            <v>10.5</v>
          </cell>
          <cell r="N114" t="str">
            <v>m</v>
          </cell>
          <cell r="P114" t="str">
            <v>Span span</v>
          </cell>
          <cell r="Q114">
            <v>10.5</v>
          </cell>
          <cell r="R114" t="str">
            <v>m</v>
          </cell>
        </row>
        <row r="115">
          <cell r="C115" t="str">
            <v>Span_bays</v>
          </cell>
          <cell r="K115">
            <v>1</v>
          </cell>
          <cell r="N115" t="str">
            <v>Nr</v>
          </cell>
          <cell r="P115" t="str">
            <v>Span bays</v>
          </cell>
          <cell r="Q115">
            <v>1</v>
          </cell>
          <cell r="R115" t="str">
            <v>Nr</v>
          </cell>
        </row>
        <row r="116">
          <cell r="C116" t="str">
            <v>Span_additional</v>
          </cell>
          <cell r="K116">
            <v>0</v>
          </cell>
          <cell r="N116" t="str">
            <v>Nr</v>
          </cell>
          <cell r="P116" t="str">
            <v>Span additional length</v>
          </cell>
          <cell r="Q116">
            <v>0</v>
          </cell>
          <cell r="R116" t="str">
            <v>Nr</v>
          </cell>
        </row>
        <row r="117">
          <cell r="C117" t="str">
            <v>Span</v>
          </cell>
          <cell r="K117">
            <v>10.5</v>
          </cell>
          <cell r="N117" t="str">
            <v>m</v>
          </cell>
          <cell r="P117" t="str">
            <v>Overall Span</v>
          </cell>
          <cell r="Q117">
            <v>10.5</v>
          </cell>
          <cell r="R117" t="str">
            <v>m</v>
          </cell>
        </row>
        <row r="118">
          <cell r="C118" t="str">
            <v>Height_B1</v>
          </cell>
          <cell r="K118">
            <v>0</v>
          </cell>
          <cell r="N118" t="str">
            <v>m</v>
          </cell>
          <cell r="P118" t="str">
            <v>Structural storey height Basement 1</v>
          </cell>
          <cell r="Q118">
            <v>0</v>
          </cell>
          <cell r="R118" t="str">
            <v>m</v>
          </cell>
        </row>
        <row r="119">
          <cell r="C119" t="str">
            <v>Height_0</v>
          </cell>
          <cell r="K119">
            <v>3.7</v>
          </cell>
          <cell r="N119" t="str">
            <v>m</v>
          </cell>
          <cell r="P119" t="str">
            <v>Structural storey height Ground</v>
          </cell>
          <cell r="Q119">
            <v>3.7</v>
          </cell>
          <cell r="R119" t="str">
            <v>m</v>
          </cell>
        </row>
        <row r="120">
          <cell r="C120" t="str">
            <v>Height_01</v>
          </cell>
          <cell r="K120">
            <v>0</v>
          </cell>
          <cell r="N120" t="str">
            <v>m</v>
          </cell>
          <cell r="P120" t="str">
            <v>Structural storey height 1st floor</v>
          </cell>
          <cell r="Q120">
            <v>0</v>
          </cell>
          <cell r="R120" t="str">
            <v>m</v>
          </cell>
        </row>
        <row r="121">
          <cell r="C121" t="str">
            <v>Height_02</v>
          </cell>
          <cell r="K121">
            <v>0</v>
          </cell>
          <cell r="N121" t="str">
            <v>m</v>
          </cell>
          <cell r="P121" t="str">
            <v>Structural storey height 2nd floor</v>
          </cell>
          <cell r="Q121">
            <v>0</v>
          </cell>
          <cell r="R121" t="str">
            <v>m</v>
          </cell>
        </row>
        <row r="122">
          <cell r="C122" t="str">
            <v>Height_03</v>
          </cell>
          <cell r="K122">
            <v>0</v>
          </cell>
          <cell r="N122" t="str">
            <v>m</v>
          </cell>
          <cell r="P122" t="str">
            <v>Structural storey height 3rd floor</v>
          </cell>
          <cell r="Q122">
            <v>0</v>
          </cell>
          <cell r="R122" t="str">
            <v>m</v>
          </cell>
        </row>
        <row r="123">
          <cell r="C123" t="str">
            <v>Height_99</v>
          </cell>
          <cell r="K123">
            <v>0</v>
          </cell>
          <cell r="N123" t="str">
            <v>m</v>
          </cell>
          <cell r="P123" t="str">
            <v>Structural storey height Penthouse</v>
          </cell>
          <cell r="Q123">
            <v>0</v>
          </cell>
          <cell r="R123" t="str">
            <v>m</v>
          </cell>
        </row>
        <row r="124">
          <cell r="C124" t="str">
            <v>Height_to_eaves</v>
          </cell>
          <cell r="K124">
            <v>3.7</v>
          </cell>
          <cell r="N124" t="str">
            <v>m</v>
          </cell>
          <cell r="P124" t="str">
            <v>Structural storey height to eaves</v>
          </cell>
          <cell r="Q124">
            <v>3.7</v>
          </cell>
          <cell r="R124" t="str">
            <v>m</v>
          </cell>
        </row>
        <row r="125">
          <cell r="C125" t="str">
            <v>Height_parapet</v>
          </cell>
          <cell r="K125">
            <v>0</v>
          </cell>
          <cell r="N125" t="str">
            <v>m</v>
          </cell>
          <cell r="P125" t="str">
            <v>Structural storey; parapet height</v>
          </cell>
          <cell r="Q125">
            <v>0</v>
          </cell>
          <cell r="R125" t="str">
            <v>m</v>
          </cell>
        </row>
        <row r="126">
          <cell r="C126" t="str">
            <v>Height_eaves_to_ridge</v>
          </cell>
          <cell r="K126">
            <v>0</v>
          </cell>
          <cell r="N126" t="str">
            <v>m</v>
          </cell>
          <cell r="P126" t="str">
            <v>Structural storey Eaves to ridge</v>
          </cell>
          <cell r="Q126">
            <v>0</v>
          </cell>
          <cell r="R126" t="str">
            <v>m</v>
          </cell>
        </row>
        <row r="127">
          <cell r="C127" t="str">
            <v>Height</v>
          </cell>
          <cell r="K127">
            <v>3.7</v>
          </cell>
          <cell r="N127" t="str">
            <v>m</v>
          </cell>
          <cell r="P127" t="str">
            <v>Height of building total</v>
          </cell>
          <cell r="Q127">
            <v>3.7</v>
          </cell>
          <cell r="R127" t="str">
            <v>m</v>
          </cell>
        </row>
        <row r="128">
          <cell r="C128" t="str">
            <v>Height_number_of_Storeys</v>
          </cell>
          <cell r="K128">
            <v>3</v>
          </cell>
          <cell r="N128" t="str">
            <v>Nr</v>
          </cell>
          <cell r="P128" t="str">
            <v>Storeys</v>
          </cell>
          <cell r="Q128">
            <v>3</v>
          </cell>
          <cell r="R128" t="str">
            <v>Nr</v>
          </cell>
        </row>
        <row r="129">
          <cell r="C129" t="str">
            <v>Height_per_Storey</v>
          </cell>
          <cell r="K129">
            <v>1.2333333333333334</v>
          </cell>
          <cell r="N129" t="str">
            <v>m</v>
          </cell>
          <cell r="P129" t="str">
            <v>Structural storey height</v>
          </cell>
          <cell r="Q129">
            <v>1.2333333333333334</v>
          </cell>
          <cell r="R129" t="str">
            <v>m</v>
          </cell>
        </row>
        <row r="130">
          <cell r="C130" t="str">
            <v>Storeys</v>
          </cell>
          <cell r="K130">
            <v>1</v>
          </cell>
          <cell r="N130" t="str">
            <v>Nr</v>
          </cell>
          <cell r="P130" t="str">
            <v>Storeys</v>
          </cell>
          <cell r="Q130">
            <v>1</v>
          </cell>
          <cell r="R130" t="str">
            <v>Nr</v>
          </cell>
        </row>
        <row r="131">
          <cell r="C131" t="str">
            <v>Storey_height</v>
          </cell>
          <cell r="K131">
            <v>3.7</v>
          </cell>
          <cell r="N131" t="str">
            <v>m</v>
          </cell>
          <cell r="P131" t="str">
            <v>Structural storey height</v>
          </cell>
          <cell r="Q131">
            <v>3.7</v>
          </cell>
          <cell r="R131" t="str">
            <v>m</v>
          </cell>
        </row>
        <row r="132">
          <cell r="C132" t="str">
            <v>Storey_height_total</v>
          </cell>
          <cell r="K132">
            <v>3.7</v>
          </cell>
          <cell r="N132" t="str">
            <v>m</v>
          </cell>
          <cell r="P132" t="str">
            <v>Structural storey height total</v>
          </cell>
          <cell r="Q132">
            <v>3.7</v>
          </cell>
          <cell r="R132" t="str">
            <v>m</v>
          </cell>
        </row>
        <row r="133">
          <cell r="C133" t="str">
            <v>Girth_additional_non_rectangular</v>
          </cell>
          <cell r="K133">
            <v>0</v>
          </cell>
          <cell r="N133" t="str">
            <v>m</v>
          </cell>
          <cell r="P133" t="str">
            <v>Non rectgular additions (returns / doughnut)</v>
          </cell>
          <cell r="Q133">
            <v>0</v>
          </cell>
          <cell r="R133" t="str">
            <v>m</v>
          </cell>
        </row>
        <row r="134">
          <cell r="C134" t="str">
            <v>Girth_B1</v>
          </cell>
          <cell r="K134">
            <v>0</v>
          </cell>
          <cell r="N134" t="str">
            <v>m</v>
          </cell>
          <cell r="P134" t="str">
            <v>Girth of basement 1</v>
          </cell>
          <cell r="Q134">
            <v>0</v>
          </cell>
          <cell r="R134" t="str">
            <v>m</v>
          </cell>
        </row>
        <row r="136">
          <cell r="C136" t="str">
            <v>Girth_0</v>
          </cell>
          <cell r="K136">
            <v>295</v>
          </cell>
          <cell r="N136" t="str">
            <v>m</v>
          </cell>
          <cell r="P136" t="str">
            <v>Girth of level 0</v>
          </cell>
          <cell r="Q136">
            <v>295</v>
          </cell>
          <cell r="R136" t="str">
            <v>m</v>
          </cell>
        </row>
        <row r="137">
          <cell r="G137">
            <v>223</v>
          </cell>
          <cell r="K137">
            <v>223</v>
          </cell>
          <cell r="P137" t="str">
            <v>External perimeter</v>
          </cell>
        </row>
        <row r="138">
          <cell r="G138">
            <v>72</v>
          </cell>
          <cell r="K138">
            <v>72</v>
          </cell>
          <cell r="P138" t="str">
            <v>Courtyard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N143" t="str">
            <v>End</v>
          </cell>
        </row>
        <row r="145">
          <cell r="C145" t="str">
            <v>Girth_01</v>
          </cell>
          <cell r="K145">
            <v>0</v>
          </cell>
          <cell r="N145" t="str">
            <v>m</v>
          </cell>
          <cell r="P145" t="str">
            <v>Girth of upper floor 1</v>
          </cell>
          <cell r="Q145">
            <v>0</v>
          </cell>
          <cell r="R145" t="str">
            <v>m</v>
          </cell>
        </row>
        <row r="146">
          <cell r="C146" t="str">
            <v>Girth_02</v>
          </cell>
          <cell r="K146">
            <v>0</v>
          </cell>
          <cell r="N146" t="str">
            <v>m</v>
          </cell>
          <cell r="P146" t="str">
            <v>Girth of upper floor 2</v>
          </cell>
          <cell r="Q146">
            <v>0</v>
          </cell>
          <cell r="R146" t="str">
            <v>m</v>
          </cell>
        </row>
        <row r="147">
          <cell r="C147" t="str">
            <v>Girth_03</v>
          </cell>
          <cell r="K147">
            <v>0</v>
          </cell>
          <cell r="N147" t="str">
            <v>m</v>
          </cell>
          <cell r="P147" t="str">
            <v>Girth of upper floor 3</v>
          </cell>
          <cell r="Q147">
            <v>0</v>
          </cell>
          <cell r="R147" t="str">
            <v>m</v>
          </cell>
        </row>
        <row r="148">
          <cell r="C148" t="str">
            <v>Girth_99</v>
          </cell>
          <cell r="K148">
            <v>0</v>
          </cell>
          <cell r="N148" t="str">
            <v>m</v>
          </cell>
          <cell r="P148" t="str">
            <v>Girth of upper floor Penthouse</v>
          </cell>
          <cell r="Q148">
            <v>0</v>
          </cell>
          <cell r="R148" t="str">
            <v>m</v>
          </cell>
        </row>
        <row r="149">
          <cell r="C149" t="str">
            <v>Girth</v>
          </cell>
          <cell r="K149">
            <v>295</v>
          </cell>
          <cell r="N149" t="str">
            <v>m</v>
          </cell>
          <cell r="P149" t="str">
            <v>Girth (average or typical)</v>
          </cell>
          <cell r="Q149">
            <v>295</v>
          </cell>
          <cell r="R149" t="str">
            <v>m</v>
          </cell>
        </row>
        <row r="150">
          <cell r="C150" t="str">
            <v>Storey_height_total</v>
          </cell>
          <cell r="K150">
            <v>0</v>
          </cell>
          <cell r="N150" t="str">
            <v>m</v>
          </cell>
          <cell r="P150" t="str">
            <v>Structural storey height total</v>
          </cell>
          <cell r="Q150">
            <v>0</v>
          </cell>
          <cell r="R150" t="str">
            <v>m</v>
          </cell>
        </row>
        <row r="151">
          <cell r="C151" t="str">
            <v>Volume_of_building</v>
          </cell>
          <cell r="K151">
            <v>6804.3</v>
          </cell>
          <cell r="N151" t="str">
            <v>m³</v>
          </cell>
          <cell r="P151" t="str">
            <v>Volume of space</v>
          </cell>
          <cell r="Q151">
            <v>6804.3</v>
          </cell>
          <cell r="R151" t="str">
            <v>m³</v>
          </cell>
        </row>
        <row r="152">
          <cell r="C152" t="str">
            <v>Site_area</v>
          </cell>
          <cell r="K152">
            <v>11000</v>
          </cell>
          <cell r="N152" t="str">
            <v>m²</v>
          </cell>
          <cell r="P152" t="str">
            <v>Site area</v>
          </cell>
          <cell r="Q152">
            <v>11000</v>
          </cell>
          <cell r="R152" t="str">
            <v>m²</v>
          </cell>
        </row>
        <row r="154">
          <cell r="C154" t="str">
            <v>AREAS BY LEVEL</v>
          </cell>
          <cell r="P154" t="str">
            <v>AREAS BY LEVEL</v>
          </cell>
          <cell r="Q154">
            <v>0</v>
          </cell>
          <cell r="R154">
            <v>0</v>
          </cell>
        </row>
        <row r="155">
          <cell r="C155" t="str">
            <v>Level_B1</v>
          </cell>
          <cell r="K155">
            <v>0</v>
          </cell>
          <cell r="N155" t="str">
            <v>m²</v>
          </cell>
          <cell r="P155" t="str">
            <v>Basement</v>
          </cell>
          <cell r="Q155">
            <v>0</v>
          </cell>
          <cell r="R155" t="str">
            <v>m²</v>
          </cell>
        </row>
        <row r="157">
          <cell r="C157" t="str">
            <v>Level_0</v>
          </cell>
          <cell r="K157">
            <v>1839</v>
          </cell>
          <cell r="N157" t="str">
            <v>m²</v>
          </cell>
          <cell r="P157" t="str">
            <v>Ground floor</v>
          </cell>
          <cell r="Q157">
            <v>1839</v>
          </cell>
          <cell r="R157" t="str">
            <v>m²</v>
          </cell>
        </row>
        <row r="158">
          <cell r="F158">
            <v>1</v>
          </cell>
          <cell r="G158">
            <v>1839</v>
          </cell>
          <cell r="H158">
            <v>1</v>
          </cell>
          <cell r="K158">
            <v>1839</v>
          </cell>
          <cell r="P158" t="str">
            <v>Annotation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N164" t="str">
            <v>End</v>
          </cell>
        </row>
        <row r="167">
          <cell r="C167" t="str">
            <v>Level_01</v>
          </cell>
          <cell r="K167">
            <v>0</v>
          </cell>
          <cell r="N167" t="str">
            <v>m²</v>
          </cell>
          <cell r="P167" t="str">
            <v>First floor</v>
          </cell>
          <cell r="Q167">
            <v>0</v>
          </cell>
          <cell r="R167" t="str">
            <v>m²</v>
          </cell>
        </row>
        <row r="168">
          <cell r="G168">
            <v>0</v>
          </cell>
          <cell r="H168">
            <v>0</v>
          </cell>
          <cell r="K168">
            <v>0</v>
          </cell>
          <cell r="P168" t="str">
            <v>Annotation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N174" t="str">
            <v>End</v>
          </cell>
        </row>
        <row r="176">
          <cell r="C176" t="str">
            <v>Level_02</v>
          </cell>
          <cell r="K176">
            <v>0</v>
          </cell>
          <cell r="N176" t="str">
            <v>m²</v>
          </cell>
          <cell r="P176" t="str">
            <v>Second floor</v>
          </cell>
          <cell r="Q176">
            <v>0</v>
          </cell>
          <cell r="R176" t="str">
            <v>m²</v>
          </cell>
        </row>
        <row r="177">
          <cell r="G177">
            <v>0</v>
          </cell>
          <cell r="H177">
            <v>0</v>
          </cell>
          <cell r="K177">
            <v>0</v>
          </cell>
          <cell r="P177" t="str">
            <v>Annotation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N183" t="str">
            <v>End</v>
          </cell>
        </row>
        <row r="186">
          <cell r="C186" t="str">
            <v>Level_03</v>
          </cell>
          <cell r="K186">
            <v>0</v>
          </cell>
          <cell r="N186" t="str">
            <v>m²</v>
          </cell>
          <cell r="P186" t="str">
            <v>Third floor</v>
          </cell>
          <cell r="Q186">
            <v>0</v>
          </cell>
          <cell r="R186" t="str">
            <v>m²</v>
          </cell>
        </row>
        <row r="187">
          <cell r="C187" t="str">
            <v>Level_04</v>
          </cell>
          <cell r="K187">
            <v>0</v>
          </cell>
          <cell r="N187" t="str">
            <v>m²</v>
          </cell>
          <cell r="P187" t="str">
            <v>Fourth floor</v>
          </cell>
          <cell r="Q187">
            <v>0</v>
          </cell>
          <cell r="R187" t="str">
            <v>m²</v>
          </cell>
        </row>
        <row r="188">
          <cell r="C188" t="str">
            <v>Level_05</v>
          </cell>
          <cell r="K188">
            <v>0</v>
          </cell>
          <cell r="N188" t="str">
            <v>m²</v>
          </cell>
          <cell r="P188" t="str">
            <v>Fifth floor</v>
          </cell>
          <cell r="Q188">
            <v>0</v>
          </cell>
          <cell r="R188" t="str">
            <v>m²</v>
          </cell>
        </row>
        <row r="189">
          <cell r="C189" t="str">
            <v>Level_06</v>
          </cell>
          <cell r="K189">
            <v>0</v>
          </cell>
          <cell r="N189" t="str">
            <v>m²</v>
          </cell>
          <cell r="P189" t="str">
            <v>Sixth Floor</v>
          </cell>
          <cell r="Q189">
            <v>0</v>
          </cell>
          <cell r="R189" t="str">
            <v>m²</v>
          </cell>
        </row>
        <row r="190">
          <cell r="C190" t="str">
            <v>Level_07</v>
          </cell>
          <cell r="K190">
            <v>0</v>
          </cell>
          <cell r="N190" t="str">
            <v>m²</v>
          </cell>
          <cell r="P190" t="str">
            <v>Seventh floor</v>
          </cell>
          <cell r="Q190">
            <v>0</v>
          </cell>
          <cell r="R190" t="str">
            <v>m²</v>
          </cell>
        </row>
        <row r="191">
          <cell r="C191" t="str">
            <v>Level_99</v>
          </cell>
          <cell r="K191">
            <v>0</v>
          </cell>
          <cell r="N191" t="str">
            <v>m²</v>
          </cell>
          <cell r="P191" t="str">
            <v>99th Floor</v>
          </cell>
          <cell r="Q191">
            <v>0</v>
          </cell>
          <cell r="R191" t="str">
            <v>m²</v>
          </cell>
        </row>
        <row r="192">
          <cell r="C192" t="str">
            <v>Gross_Floor_Area</v>
          </cell>
          <cell r="K192">
            <v>1839</v>
          </cell>
          <cell r="N192" t="str">
            <v>m²</v>
          </cell>
          <cell r="P192" t="str">
            <v>Total gross floor area</v>
          </cell>
          <cell r="Q192">
            <v>1839</v>
          </cell>
          <cell r="R192" t="str">
            <v>m²</v>
          </cell>
        </row>
        <row r="194">
          <cell r="C194" t="str">
            <v>AREAS_BY_FUNCTION</v>
          </cell>
          <cell r="P194" t="str">
            <v>AREAS BY FUNCTION</v>
          </cell>
          <cell r="Q194">
            <v>0</v>
          </cell>
          <cell r="R194">
            <v>0</v>
          </cell>
        </row>
        <row r="195">
          <cell r="C195" t="str">
            <v>Function_CDT</v>
          </cell>
          <cell r="K195">
            <v>106</v>
          </cell>
          <cell r="N195" t="str">
            <v>m²</v>
          </cell>
          <cell r="P195" t="str">
            <v>CDT (ICT  design tech etc)</v>
          </cell>
          <cell r="Q195">
            <v>106</v>
          </cell>
          <cell r="R195" t="str">
            <v>m²</v>
          </cell>
        </row>
        <row r="196">
          <cell r="C196" t="str">
            <v>Function_Classrooms</v>
          </cell>
          <cell r="K196">
            <v>508</v>
          </cell>
          <cell r="N196" t="str">
            <v>m²</v>
          </cell>
          <cell r="P196" t="str">
            <v>Classrooms</v>
          </cell>
          <cell r="Q196">
            <v>508</v>
          </cell>
          <cell r="R196" t="str">
            <v>m²</v>
          </cell>
        </row>
        <row r="197">
          <cell r="C197" t="str">
            <v>Function_Classrooms_support</v>
          </cell>
          <cell r="K197">
            <v>114</v>
          </cell>
          <cell r="N197" t="str">
            <v>m²</v>
          </cell>
          <cell r="P197" t="str">
            <v>Classrooms support (Therapy etc)</v>
          </cell>
          <cell r="Q197">
            <v>114</v>
          </cell>
          <cell r="R197" t="str">
            <v>m²</v>
          </cell>
        </row>
        <row r="198">
          <cell r="C198" t="str">
            <v>Function_Community</v>
          </cell>
          <cell r="K198">
            <v>38</v>
          </cell>
          <cell r="N198" t="str">
            <v>m²</v>
          </cell>
          <cell r="P198" t="str">
            <v>Community</v>
          </cell>
          <cell r="Q198">
            <v>38</v>
          </cell>
          <cell r="R198" t="str">
            <v>m²</v>
          </cell>
        </row>
        <row r="199">
          <cell r="C199" t="str">
            <v>Function_Circulation</v>
          </cell>
          <cell r="K199">
            <v>400</v>
          </cell>
          <cell r="N199" t="str">
            <v>m²</v>
          </cell>
          <cell r="P199" t="str">
            <v>Circulation</v>
          </cell>
          <cell r="Q199">
            <v>400</v>
          </cell>
          <cell r="R199" t="str">
            <v>m²</v>
          </cell>
        </row>
        <row r="200">
          <cell r="C200" t="str">
            <v>Function_Dining</v>
          </cell>
          <cell r="K200">
            <v>162</v>
          </cell>
          <cell r="N200" t="str">
            <v>m²</v>
          </cell>
          <cell r="P200" t="str">
            <v>Dining</v>
          </cell>
          <cell r="Q200">
            <v>162</v>
          </cell>
          <cell r="R200" t="str">
            <v>m²</v>
          </cell>
        </row>
        <row r="201">
          <cell r="C201" t="str">
            <v>Function_Kitchen</v>
          </cell>
          <cell r="K201">
            <v>56</v>
          </cell>
          <cell r="N201" t="str">
            <v>m²</v>
          </cell>
          <cell r="P201" t="str">
            <v>Kitchen</v>
          </cell>
          <cell r="Q201">
            <v>56</v>
          </cell>
          <cell r="R201" t="str">
            <v>m²</v>
          </cell>
        </row>
        <row r="202">
          <cell r="C202" t="str">
            <v>Function_Office</v>
          </cell>
          <cell r="K202">
            <v>152</v>
          </cell>
          <cell r="N202" t="str">
            <v>m²</v>
          </cell>
          <cell r="P202" t="str">
            <v>Offices (cellular)</v>
          </cell>
          <cell r="Q202">
            <v>152</v>
          </cell>
          <cell r="R202" t="str">
            <v>m²</v>
          </cell>
        </row>
        <row r="203">
          <cell r="C203" t="str">
            <v>Function_Plant</v>
          </cell>
          <cell r="K203">
            <v>40</v>
          </cell>
          <cell r="N203" t="str">
            <v>m²</v>
          </cell>
          <cell r="P203" t="str">
            <v>Plant</v>
          </cell>
          <cell r="Q203">
            <v>40</v>
          </cell>
          <cell r="R203" t="str">
            <v>m²</v>
          </cell>
        </row>
        <row r="204">
          <cell r="C204" t="str">
            <v>Function_Reception</v>
          </cell>
          <cell r="K204">
            <v>18</v>
          </cell>
          <cell r="N204" t="str">
            <v>m²</v>
          </cell>
          <cell r="P204" t="str">
            <v>Reception</v>
          </cell>
          <cell r="Q204">
            <v>18</v>
          </cell>
          <cell r="R204" t="str">
            <v>m²</v>
          </cell>
        </row>
        <row r="205">
          <cell r="C205" t="str">
            <v>Function_Stair</v>
          </cell>
          <cell r="K205">
            <v>0</v>
          </cell>
          <cell r="N205" t="str">
            <v>m²</v>
          </cell>
          <cell r="P205" t="str">
            <v>Stair</v>
          </cell>
          <cell r="Q205">
            <v>0</v>
          </cell>
          <cell r="R205" t="str">
            <v>m²</v>
          </cell>
        </row>
        <row r="206">
          <cell r="C206" t="str">
            <v>Function_Store</v>
          </cell>
          <cell r="K206">
            <v>106</v>
          </cell>
          <cell r="N206" t="str">
            <v>m²</v>
          </cell>
          <cell r="P206" t="str">
            <v>Store</v>
          </cell>
          <cell r="Q206">
            <v>106</v>
          </cell>
          <cell r="R206" t="str">
            <v>m²</v>
          </cell>
        </row>
        <row r="207">
          <cell r="C207" t="str">
            <v>Function_Toilet</v>
          </cell>
          <cell r="K207">
            <v>84</v>
          </cell>
          <cell r="N207" t="str">
            <v>m²</v>
          </cell>
          <cell r="P207" t="str">
            <v>Toilets</v>
          </cell>
          <cell r="Q207">
            <v>84</v>
          </cell>
          <cell r="R207" t="str">
            <v>m²</v>
          </cell>
        </row>
        <row r="208">
          <cell r="C208" t="str">
            <v>Function_Void</v>
          </cell>
          <cell r="K208">
            <v>55</v>
          </cell>
          <cell r="N208" t="str">
            <v>m²</v>
          </cell>
          <cell r="P208" t="str">
            <v>Void / ducts/ internal walls</v>
          </cell>
          <cell r="Q208">
            <v>55</v>
          </cell>
          <cell r="R208" t="str">
            <v>m²</v>
          </cell>
        </row>
        <row r="209">
          <cell r="C209" t="str">
            <v>Function_total</v>
          </cell>
          <cell r="K209">
            <v>1839</v>
          </cell>
          <cell r="N209" t="str">
            <v>m²</v>
          </cell>
          <cell r="P209" t="str">
            <v xml:space="preserve">Total gfa </v>
          </cell>
          <cell r="Q209">
            <v>1839</v>
          </cell>
          <cell r="R209" t="str">
            <v>m²</v>
          </cell>
        </row>
        <row r="211">
          <cell r="C211" t="str">
            <v>Lettable_area_1</v>
          </cell>
          <cell r="K211">
            <v>766</v>
          </cell>
          <cell r="N211" t="str">
            <v>m²</v>
          </cell>
          <cell r="P211" t="str">
            <v>Front line classrooms</v>
          </cell>
          <cell r="Q211">
            <v>766</v>
          </cell>
          <cell r="R211" t="str">
            <v>m²</v>
          </cell>
        </row>
        <row r="212">
          <cell r="C212" t="str">
            <v>Lettable_area_2</v>
          </cell>
          <cell r="K212">
            <v>1073</v>
          </cell>
          <cell r="N212" t="str">
            <v>m²</v>
          </cell>
          <cell r="P212" t="str">
            <v>Other</v>
          </cell>
          <cell r="Q212">
            <v>1073</v>
          </cell>
          <cell r="R212" t="str">
            <v>m²</v>
          </cell>
        </row>
        <row r="213">
          <cell r="C213" t="str">
            <v>Lettable_area</v>
          </cell>
          <cell r="K213">
            <v>1839</v>
          </cell>
          <cell r="N213" t="str">
            <v>m²</v>
          </cell>
          <cell r="P213" t="str">
            <v>Total gross floor area</v>
          </cell>
          <cell r="Q213">
            <v>1839</v>
          </cell>
          <cell r="R213" t="str">
            <v>m²</v>
          </cell>
        </row>
        <row r="215">
          <cell r="C215" t="str">
            <v>SUBSTRUCTURES (1A)</v>
          </cell>
          <cell r="P215" t="str">
            <v>SUB DIMENSIONS</v>
          </cell>
          <cell r="Q215">
            <v>0</v>
          </cell>
          <cell r="R215">
            <v>0</v>
          </cell>
        </row>
        <row r="217">
          <cell r="C217" t="str">
            <v>Ground_slab</v>
          </cell>
          <cell r="K217">
            <v>1839</v>
          </cell>
          <cell r="N217" t="str">
            <v>m²</v>
          </cell>
          <cell r="P217" t="str">
            <v xml:space="preserve">Ground slab </v>
          </cell>
          <cell r="Q217">
            <v>1839</v>
          </cell>
          <cell r="R217" t="str">
            <v>m²</v>
          </cell>
        </row>
        <row r="218">
          <cell r="G218">
            <v>1839</v>
          </cell>
          <cell r="H218">
            <v>1</v>
          </cell>
          <cell r="K218">
            <v>1839</v>
          </cell>
          <cell r="O218" t="str">
            <v>Level_0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N224" t="str">
            <v>End</v>
          </cell>
        </row>
        <row r="226">
          <cell r="C226" t="str">
            <v>Excavation_Reduce_depth</v>
          </cell>
          <cell r="K226">
            <v>0.5</v>
          </cell>
          <cell r="N226" t="str">
            <v>m</v>
          </cell>
          <cell r="P226" t="str">
            <v>Reduce level excavation depth</v>
          </cell>
          <cell r="Q226">
            <v>0.5</v>
          </cell>
          <cell r="R226" t="str">
            <v>m</v>
          </cell>
        </row>
        <row r="228">
          <cell r="C228" t="str">
            <v>Excavation_Reduce</v>
          </cell>
          <cell r="K228">
            <v>920</v>
          </cell>
          <cell r="N228" t="str">
            <v>m³</v>
          </cell>
          <cell r="P228" t="str">
            <v>Reduce level excavation volume</v>
          </cell>
          <cell r="Q228">
            <v>920</v>
          </cell>
          <cell r="R228" t="str">
            <v>m³</v>
          </cell>
        </row>
        <row r="229">
          <cell r="G229">
            <v>1839</v>
          </cell>
          <cell r="H229">
            <v>1</v>
          </cell>
          <cell r="I229">
            <v>0.5</v>
          </cell>
          <cell r="K229">
            <v>919.5</v>
          </cell>
          <cell r="O229" t="str">
            <v>Ground_slab</v>
          </cell>
        </row>
        <row r="230">
          <cell r="I230">
            <v>0.5</v>
          </cell>
          <cell r="K230">
            <v>0.5</v>
          </cell>
          <cell r="O230" t="str">
            <v>Excavation_Reduce_depth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N233" t="str">
            <v>End</v>
          </cell>
        </row>
        <row r="235">
          <cell r="C235" t="str">
            <v>Excavation_extra_over_concrete_%</v>
          </cell>
          <cell r="K235">
            <v>0</v>
          </cell>
          <cell r="N235" t="str">
            <v>%</v>
          </cell>
          <cell r="P235" t="str">
            <v>Extra over excavation: concrete</v>
          </cell>
          <cell r="Q235">
            <v>0</v>
          </cell>
          <cell r="R235" t="str">
            <v>%</v>
          </cell>
        </row>
        <row r="237">
          <cell r="C237" t="str">
            <v>Excavation_extra_over_ concrete</v>
          </cell>
          <cell r="K237">
            <v>0</v>
          </cell>
          <cell r="N237" t="str">
            <v>t</v>
          </cell>
          <cell r="P237" t="str">
            <v>Description</v>
          </cell>
          <cell r="Q237">
            <v>0</v>
          </cell>
          <cell r="R237" t="str">
            <v>t</v>
          </cell>
        </row>
        <row r="238">
          <cell r="G238">
            <v>920</v>
          </cell>
          <cell r="H238">
            <v>1</v>
          </cell>
          <cell r="I238">
            <v>0</v>
          </cell>
          <cell r="K238">
            <v>0</v>
          </cell>
          <cell r="O238" t="str">
            <v>Excavation_Reduce</v>
          </cell>
        </row>
        <row r="239">
          <cell r="I239">
            <v>0</v>
          </cell>
          <cell r="O239" t="str">
            <v>Excavation_extra_over_concrete_%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N244" t="str">
            <v>End</v>
          </cell>
        </row>
        <row r="247">
          <cell r="C247" t="str">
            <v>Foundations_Footings</v>
          </cell>
          <cell r="K247">
            <v>295</v>
          </cell>
          <cell r="N247" t="str">
            <v>m</v>
          </cell>
          <cell r="P247" t="str">
            <v>Footings</v>
          </cell>
          <cell r="Q247">
            <v>295</v>
          </cell>
          <cell r="R247" t="str">
            <v>m</v>
          </cell>
        </row>
        <row r="248">
          <cell r="G248">
            <v>295</v>
          </cell>
          <cell r="K248">
            <v>295</v>
          </cell>
          <cell r="O248" t="str">
            <v>Girth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N254" t="str">
            <v>End</v>
          </cell>
        </row>
        <row r="257">
          <cell r="C257" t="str">
            <v>Foundations_pads_small</v>
          </cell>
          <cell r="K257">
            <v>0</v>
          </cell>
          <cell r="N257" t="str">
            <v>Nr</v>
          </cell>
          <cell r="P257" t="str">
            <v>Pad foundations, small</v>
          </cell>
          <cell r="Q257">
            <v>0</v>
          </cell>
          <cell r="R257" t="str">
            <v>Nr</v>
          </cell>
        </row>
        <row r="258">
          <cell r="C258" t="str">
            <v>Foundations_pads_medium</v>
          </cell>
          <cell r="K258">
            <v>0</v>
          </cell>
          <cell r="N258" t="str">
            <v>Nr</v>
          </cell>
          <cell r="P258" t="str">
            <v>Pad foundations, medium</v>
          </cell>
          <cell r="Q258">
            <v>0</v>
          </cell>
          <cell r="R258" t="str">
            <v>Nr</v>
          </cell>
        </row>
        <row r="259">
          <cell r="C259" t="str">
            <v>Foundations_pads_large</v>
          </cell>
          <cell r="K259">
            <v>30</v>
          </cell>
          <cell r="N259" t="str">
            <v>Nr</v>
          </cell>
          <cell r="P259" t="str">
            <v>Pad foundations, large</v>
          </cell>
          <cell r="Q259">
            <v>30</v>
          </cell>
          <cell r="R259" t="str">
            <v>Nr</v>
          </cell>
        </row>
        <row r="260">
          <cell r="C260" t="str">
            <v>Foundations_pads_very_large</v>
          </cell>
          <cell r="K260">
            <v>0</v>
          </cell>
          <cell r="N260" t="str">
            <v>Nr</v>
          </cell>
          <cell r="P260" t="str">
            <v>Pad foundations, very large</v>
          </cell>
          <cell r="Q260">
            <v>0</v>
          </cell>
          <cell r="R260" t="str">
            <v>Nr</v>
          </cell>
        </row>
        <row r="261">
          <cell r="C261" t="str">
            <v>Foundations_pads</v>
          </cell>
          <cell r="K261">
            <v>30</v>
          </cell>
          <cell r="N261" t="str">
            <v>Nr</v>
          </cell>
          <cell r="P261" t="str">
            <v>Total Pad foundations</v>
          </cell>
          <cell r="Q261">
            <v>30</v>
          </cell>
          <cell r="R261" t="str">
            <v>Nr</v>
          </cell>
        </row>
        <row r="262">
          <cell r="C262" t="str">
            <v>Foundations_lift_pits</v>
          </cell>
          <cell r="K262">
            <v>0</v>
          </cell>
          <cell r="N262" t="str">
            <v>Nr</v>
          </cell>
          <cell r="P262" t="str">
            <v>Lift pit bases</v>
          </cell>
          <cell r="Q262">
            <v>0</v>
          </cell>
          <cell r="R262" t="str">
            <v>Nr</v>
          </cell>
        </row>
        <row r="264">
          <cell r="C264" t="str">
            <v>FRAMES (2A)</v>
          </cell>
        </row>
        <row r="265">
          <cell r="C265" t="str">
            <v>Frame_tonnage_t_per_m2</v>
          </cell>
          <cell r="K265">
            <v>2.3817292006525284E-2</v>
          </cell>
          <cell r="N265" t="str">
            <v>t</v>
          </cell>
          <cell r="P265" t="str">
            <v>Frame: tonnage/m² gfa</v>
          </cell>
          <cell r="Q265">
            <v>2.3817292006525284E-2</v>
          </cell>
          <cell r="R265" t="str">
            <v>t</v>
          </cell>
        </row>
        <row r="267">
          <cell r="C267" t="str">
            <v>Frame_tonnage</v>
          </cell>
          <cell r="K267">
            <v>43.8</v>
          </cell>
          <cell r="N267" t="str">
            <v>t</v>
          </cell>
          <cell r="P267" t="str">
            <v>Frame: tonnage</v>
          </cell>
          <cell r="Q267">
            <v>43.8</v>
          </cell>
          <cell r="R267" t="str">
            <v>t</v>
          </cell>
        </row>
        <row r="268">
          <cell r="G268">
            <v>1839</v>
          </cell>
          <cell r="H268">
            <v>1</v>
          </cell>
          <cell r="J268">
            <v>2.3817292006525284E-2</v>
          </cell>
          <cell r="K268">
            <v>43.8</v>
          </cell>
          <cell r="O268" t="str">
            <v>Gross_Floor_Area</v>
          </cell>
        </row>
        <row r="269">
          <cell r="J269">
            <v>2.3817292006525284E-2</v>
          </cell>
          <cell r="O269" t="str">
            <v>Frame_tonnage_t_per_m2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N274" t="str">
            <v>End</v>
          </cell>
        </row>
        <row r="276">
          <cell r="C276" t="str">
            <v>Frame_Beams_Glulam</v>
          </cell>
          <cell r="K276">
            <v>9</v>
          </cell>
          <cell r="N276" t="str">
            <v>Nr</v>
          </cell>
          <cell r="P276" t="str">
            <v>Glulam beams</v>
          </cell>
          <cell r="Q276">
            <v>9</v>
          </cell>
          <cell r="R276" t="str">
            <v>Nr</v>
          </cell>
        </row>
        <row r="277">
          <cell r="F277">
            <v>9</v>
          </cell>
          <cell r="K277">
            <v>9</v>
          </cell>
          <cell r="P277" t="str">
            <v>Annotation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N280" t="str">
            <v>End</v>
          </cell>
        </row>
        <row r="284">
          <cell r="C284" t="str">
            <v>Frame_Columns_Glulam</v>
          </cell>
          <cell r="K284">
            <v>9</v>
          </cell>
          <cell r="N284" t="str">
            <v>Nr</v>
          </cell>
          <cell r="P284" t="str">
            <v>Glulam Columns</v>
          </cell>
          <cell r="Q284">
            <v>9</v>
          </cell>
          <cell r="R284" t="str">
            <v>Nr</v>
          </cell>
        </row>
        <row r="285">
          <cell r="F285">
            <v>9</v>
          </cell>
          <cell r="K285">
            <v>9</v>
          </cell>
          <cell r="P285" t="str">
            <v>Annotation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N288" t="str">
            <v>End</v>
          </cell>
        </row>
        <row r="291">
          <cell r="C291" t="str">
            <v>Frame_Columns_SS</v>
          </cell>
          <cell r="K291">
            <v>9</v>
          </cell>
          <cell r="N291" t="str">
            <v>Nr</v>
          </cell>
          <cell r="P291" t="str">
            <v>Stainless steel columns</v>
          </cell>
          <cell r="Q291">
            <v>9</v>
          </cell>
          <cell r="R291" t="str">
            <v>Nr</v>
          </cell>
        </row>
        <row r="292">
          <cell r="F292">
            <v>9</v>
          </cell>
          <cell r="K292">
            <v>9</v>
          </cell>
          <cell r="P292" t="str">
            <v>Annotation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N295" t="str">
            <v>End</v>
          </cell>
        </row>
        <row r="298">
          <cell r="C298" t="str">
            <v>FLOORS (2B)</v>
          </cell>
        </row>
        <row r="300">
          <cell r="C300" t="str">
            <v>Floors_suspended</v>
          </cell>
          <cell r="K300">
            <v>0</v>
          </cell>
          <cell r="N300" t="str">
            <v>m²</v>
          </cell>
          <cell r="P300" t="str">
            <v>Suspended floors</v>
          </cell>
          <cell r="Q300">
            <v>0</v>
          </cell>
          <cell r="R300" t="str">
            <v>m²</v>
          </cell>
        </row>
        <row r="301">
          <cell r="G301">
            <v>1839</v>
          </cell>
          <cell r="H301">
            <v>1</v>
          </cell>
          <cell r="K301">
            <v>1839</v>
          </cell>
          <cell r="O301" t="str">
            <v>Gross_Floor_Area</v>
          </cell>
        </row>
        <row r="302">
          <cell r="E302">
            <v>1</v>
          </cell>
          <cell r="F302">
            <v>-1</v>
          </cell>
          <cell r="G302">
            <v>1839</v>
          </cell>
          <cell r="H302">
            <v>1</v>
          </cell>
          <cell r="K302">
            <v>-1839</v>
          </cell>
          <cell r="O302" t="str">
            <v>Ground_slab</v>
          </cell>
        </row>
        <row r="303">
          <cell r="K303">
            <v>0</v>
          </cell>
        </row>
        <row r="304">
          <cell r="N304" t="str">
            <v>End</v>
          </cell>
        </row>
        <row r="307">
          <cell r="C307" t="str">
            <v>Floors_Attic</v>
          </cell>
          <cell r="K307">
            <v>80</v>
          </cell>
          <cell r="N307" t="str">
            <v>m²</v>
          </cell>
          <cell r="P307" t="str">
            <v>Attic floor</v>
          </cell>
          <cell r="Q307">
            <v>80</v>
          </cell>
          <cell r="R307" t="str">
            <v>m²</v>
          </cell>
        </row>
        <row r="308">
          <cell r="G308">
            <v>80</v>
          </cell>
          <cell r="H308">
            <v>1</v>
          </cell>
          <cell r="K308">
            <v>80</v>
          </cell>
          <cell r="P308" t="str">
            <v>Annotation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N311" t="str">
            <v>End</v>
          </cell>
        </row>
        <row r="314">
          <cell r="C314" t="str">
            <v>ROOF (2C)</v>
          </cell>
        </row>
        <row r="316">
          <cell r="C316" t="str">
            <v>Roof_flat_GIFA</v>
          </cell>
          <cell r="K316">
            <v>1839</v>
          </cell>
          <cell r="N316" t="str">
            <v>m²</v>
          </cell>
          <cell r="P316" t="str">
            <v>Description</v>
          </cell>
          <cell r="Q316">
            <v>1839</v>
          </cell>
          <cell r="R316" t="str">
            <v>m²</v>
          </cell>
        </row>
        <row r="317">
          <cell r="G317">
            <v>1839</v>
          </cell>
          <cell r="H317">
            <v>1</v>
          </cell>
          <cell r="K317">
            <v>1839</v>
          </cell>
          <cell r="O317" t="str">
            <v>Ground_slab</v>
          </cell>
        </row>
        <row r="318">
          <cell r="K318">
            <v>0</v>
          </cell>
        </row>
        <row r="319">
          <cell r="N319" t="str">
            <v>End</v>
          </cell>
        </row>
        <row r="321">
          <cell r="C321" t="str">
            <v>Roof_overhang_percentage</v>
          </cell>
          <cell r="K321">
            <v>5</v>
          </cell>
          <cell r="N321" t="str">
            <v>%</v>
          </cell>
          <cell r="P321" t="str">
            <v>Roof: overhang percentage (flat on plan)</v>
          </cell>
          <cell r="Q321">
            <v>5</v>
          </cell>
          <cell r="R321" t="str">
            <v>%</v>
          </cell>
        </row>
        <row r="323">
          <cell r="C323" t="str">
            <v>Roof</v>
          </cell>
          <cell r="K323">
            <v>1930.95</v>
          </cell>
          <cell r="N323" t="str">
            <v>m²</v>
          </cell>
          <cell r="P323" t="str">
            <v>Roof: flat on plan</v>
          </cell>
          <cell r="Q323">
            <v>1930.95</v>
          </cell>
          <cell r="R323" t="str">
            <v>m²</v>
          </cell>
        </row>
        <row r="324">
          <cell r="G324">
            <v>1839</v>
          </cell>
          <cell r="H324">
            <v>1</v>
          </cell>
          <cell r="K324">
            <v>1839</v>
          </cell>
          <cell r="O324" t="str">
            <v>Roof_flat_GIFA</v>
          </cell>
        </row>
        <row r="325">
          <cell r="E325">
            <v>0.01</v>
          </cell>
          <cell r="F325">
            <v>5</v>
          </cell>
          <cell r="G325">
            <v>1839</v>
          </cell>
          <cell r="H325">
            <v>1</v>
          </cell>
          <cell r="K325">
            <v>91.95</v>
          </cell>
          <cell r="O325" t="str">
            <v>Roof_overhang_percentage</v>
          </cell>
        </row>
        <row r="326">
          <cell r="K326">
            <v>0</v>
          </cell>
        </row>
        <row r="327">
          <cell r="N327" t="str">
            <v>End</v>
          </cell>
        </row>
        <row r="329">
          <cell r="C329" t="str">
            <v>Roof_pitch</v>
          </cell>
          <cell r="K329">
            <v>30.795601197899728</v>
          </cell>
          <cell r="N329" t="str">
            <v>°</v>
          </cell>
          <cell r="P329" t="str">
            <v>Roof: pitch</v>
          </cell>
          <cell r="Q329">
            <v>30.8</v>
          </cell>
          <cell r="R329" t="str">
            <v>°</v>
          </cell>
        </row>
        <row r="331">
          <cell r="C331" t="str">
            <v>Roof_pitched_area</v>
          </cell>
          <cell r="K331">
            <v>2248.1029053045245</v>
          </cell>
          <cell r="N331" t="str">
            <v>m</v>
          </cell>
          <cell r="P331" t="str">
            <v>Roof actual pitched area</v>
          </cell>
          <cell r="Q331">
            <v>2248.1029053045245</v>
          </cell>
          <cell r="R331" t="str">
            <v>m</v>
          </cell>
        </row>
        <row r="332">
          <cell r="G332">
            <v>2248.1029053045245</v>
          </cell>
          <cell r="K332">
            <v>2248.1029053045245</v>
          </cell>
          <cell r="P332" t="str">
            <v>Annotation</v>
          </cell>
        </row>
        <row r="333">
          <cell r="G333">
            <v>1930.95</v>
          </cell>
          <cell r="H333">
            <v>1</v>
          </cell>
          <cell r="K333" t="str">
            <v>Intentionally Blank</v>
          </cell>
          <cell r="O333" t="str">
            <v>roof</v>
          </cell>
        </row>
        <row r="334">
          <cell r="F334">
            <v>30.8</v>
          </cell>
          <cell r="K334" t="str">
            <v>Intentionally Blank</v>
          </cell>
          <cell r="O334" t="str">
            <v>Roof_pitch</v>
          </cell>
        </row>
        <row r="335">
          <cell r="K335">
            <v>0</v>
          </cell>
          <cell r="P335" t="str">
            <v>Manual adjustment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N338" t="str">
            <v>End</v>
          </cell>
        </row>
        <row r="340">
          <cell r="C340" t="str">
            <v>Roof_single_ply</v>
          </cell>
          <cell r="K340">
            <v>1043.1029053045245</v>
          </cell>
          <cell r="N340" t="str">
            <v>m²</v>
          </cell>
          <cell r="P340" t="str">
            <v>Single ply roof</v>
          </cell>
          <cell r="Q340">
            <v>1043.1029053045245</v>
          </cell>
          <cell r="R340" t="str">
            <v>m²</v>
          </cell>
        </row>
        <row r="341">
          <cell r="G341">
            <v>2248.1029053045245</v>
          </cell>
          <cell r="H341">
            <v>1</v>
          </cell>
          <cell r="K341">
            <v>2248.1029053045245</v>
          </cell>
          <cell r="O341" t="str">
            <v>Roof_pitched_area</v>
          </cell>
        </row>
        <row r="342">
          <cell r="F342">
            <v>-1</v>
          </cell>
          <cell r="G342">
            <v>1205</v>
          </cell>
          <cell r="H342">
            <v>1</v>
          </cell>
          <cell r="K342">
            <v>-1205</v>
          </cell>
          <cell r="O342" t="str">
            <v>Roof_sedum</v>
          </cell>
        </row>
        <row r="343">
          <cell r="K343">
            <v>0</v>
          </cell>
        </row>
        <row r="344">
          <cell r="N344" t="str">
            <v>End</v>
          </cell>
        </row>
        <row r="347">
          <cell r="C347" t="str">
            <v>Roof_sedum</v>
          </cell>
          <cell r="K347">
            <v>1205</v>
          </cell>
          <cell r="N347" t="str">
            <v>m²</v>
          </cell>
          <cell r="P347" t="str">
            <v>Sedum roof</v>
          </cell>
          <cell r="Q347">
            <v>1205</v>
          </cell>
          <cell r="R347" t="str">
            <v>m²</v>
          </cell>
        </row>
        <row r="348">
          <cell r="G348">
            <v>1205</v>
          </cell>
          <cell r="H348">
            <v>1</v>
          </cell>
          <cell r="K348">
            <v>1205</v>
          </cell>
          <cell r="P348" t="str">
            <v>Annotation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N351" t="str">
            <v>End</v>
          </cell>
        </row>
        <row r="354">
          <cell r="C354" t="str">
            <v>Roof_glazed_canopy</v>
          </cell>
          <cell r="K354">
            <v>145</v>
          </cell>
          <cell r="N354" t="str">
            <v>m²</v>
          </cell>
          <cell r="P354" t="str">
            <v>Glazed canopy</v>
          </cell>
          <cell r="Q354">
            <v>145</v>
          </cell>
          <cell r="R354" t="str">
            <v>m²</v>
          </cell>
        </row>
        <row r="355">
          <cell r="F355">
            <v>1</v>
          </cell>
          <cell r="G355">
            <v>145</v>
          </cell>
          <cell r="H355">
            <v>1</v>
          </cell>
          <cell r="K355">
            <v>145</v>
          </cell>
          <cell r="P355" t="str">
            <v>Annotation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N358" t="str">
            <v>End</v>
          </cell>
        </row>
        <row r="361">
          <cell r="C361" t="str">
            <v>Roof_rooflights</v>
          </cell>
          <cell r="K361">
            <v>13.997609999999998</v>
          </cell>
          <cell r="N361" t="str">
            <v>m²</v>
          </cell>
          <cell r="P361" t="str">
            <v>Circular roof lights</v>
          </cell>
          <cell r="Q361">
            <v>13.997609999999998</v>
          </cell>
          <cell r="R361" t="str">
            <v>m²</v>
          </cell>
        </row>
        <row r="362">
          <cell r="E362">
            <v>4</v>
          </cell>
          <cell r="F362">
            <v>3.1419999999999999</v>
          </cell>
          <cell r="G362">
            <v>0.45</v>
          </cell>
          <cell r="H362">
            <v>0.45</v>
          </cell>
          <cell r="K362">
            <v>2.5450200000000001</v>
          </cell>
          <cell r="O362" t="str">
            <v>900 dia</v>
          </cell>
        </row>
        <row r="363">
          <cell r="E363">
            <v>7</v>
          </cell>
          <cell r="F363">
            <v>3.1419999999999999</v>
          </cell>
          <cell r="G363">
            <v>0.6</v>
          </cell>
          <cell r="H363">
            <v>0.6</v>
          </cell>
          <cell r="K363">
            <v>7.9178399999999991</v>
          </cell>
          <cell r="O363" t="str">
            <v>1200 dia</v>
          </cell>
        </row>
        <row r="364">
          <cell r="E364">
            <v>2</v>
          </cell>
          <cell r="F364">
            <v>3.1419999999999999</v>
          </cell>
          <cell r="G364">
            <v>0.75</v>
          </cell>
          <cell r="H364">
            <v>0.75</v>
          </cell>
          <cell r="K364">
            <v>3.5347499999999998</v>
          </cell>
          <cell r="O364" t="str">
            <v>1500 dia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N368" t="str">
            <v>End</v>
          </cell>
        </row>
        <row r="371">
          <cell r="C371" t="str">
            <v>STAIRS (2D)</v>
          </cell>
        </row>
        <row r="372">
          <cell r="C372" t="str">
            <v>Stairs_Circulation</v>
          </cell>
          <cell r="K372">
            <v>0</v>
          </cell>
          <cell r="N372" t="str">
            <v>Nr</v>
          </cell>
          <cell r="P372" t="str">
            <v>Stairs: Circulation (flights)</v>
          </cell>
          <cell r="Q372">
            <v>0</v>
          </cell>
          <cell r="R372" t="str">
            <v>Nr</v>
          </cell>
        </row>
        <row r="373">
          <cell r="C373" t="str">
            <v>Stairs_Feature</v>
          </cell>
          <cell r="K373">
            <v>0</v>
          </cell>
          <cell r="N373" t="str">
            <v>Nr</v>
          </cell>
          <cell r="P373" t="str">
            <v>Stairs: Feature / Atrium</v>
          </cell>
          <cell r="Q373">
            <v>0</v>
          </cell>
          <cell r="R373" t="str">
            <v>Nr</v>
          </cell>
        </row>
        <row r="374">
          <cell r="C374" t="str">
            <v>Stairs</v>
          </cell>
          <cell r="K374">
            <v>0</v>
          </cell>
          <cell r="N374" t="str">
            <v>m</v>
          </cell>
          <cell r="P374" t="str">
            <v>Total number of stairs</v>
          </cell>
          <cell r="Q374">
            <v>0</v>
          </cell>
          <cell r="R374" t="str">
            <v>m</v>
          </cell>
        </row>
        <row r="375">
          <cell r="C375" t="str">
            <v>Balustrade_horizontal</v>
          </cell>
          <cell r="K375">
            <v>0</v>
          </cell>
          <cell r="N375" t="str">
            <v>m</v>
          </cell>
          <cell r="P375" t="str">
            <v>Horizontal balustrades to walkways and atriums</v>
          </cell>
          <cell r="Q375">
            <v>0</v>
          </cell>
          <cell r="R375" t="str">
            <v>m</v>
          </cell>
        </row>
        <row r="376">
          <cell r="C376" t="str">
            <v>Balustrade_walkway</v>
          </cell>
          <cell r="K376">
            <v>0</v>
          </cell>
          <cell r="N376" t="str">
            <v>m</v>
          </cell>
          <cell r="P376" t="str">
            <v>Balustrade catwalk / walkway</v>
          </cell>
          <cell r="Q376">
            <v>0</v>
          </cell>
          <cell r="R376" t="str">
            <v>m</v>
          </cell>
        </row>
        <row r="378">
          <cell r="C378" t="str">
            <v>EXTERNAL WALLS (2E)</v>
          </cell>
        </row>
        <row r="380">
          <cell r="C380" t="str">
            <v>Extwalls_girth</v>
          </cell>
          <cell r="K380">
            <v>295</v>
          </cell>
          <cell r="N380" t="str">
            <v>m</v>
          </cell>
          <cell r="P380" t="str">
            <v>External wall girth/floor</v>
          </cell>
          <cell r="Q380">
            <v>295</v>
          </cell>
          <cell r="R380" t="str">
            <v>m</v>
          </cell>
        </row>
        <row r="381">
          <cell r="G381">
            <v>295</v>
          </cell>
          <cell r="K381">
            <v>295</v>
          </cell>
          <cell r="O381" t="str">
            <v>Girth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N384" t="str">
            <v>End</v>
          </cell>
        </row>
        <row r="387">
          <cell r="C387" t="str">
            <v>Extwalls_area</v>
          </cell>
          <cell r="K387">
            <v>1091.5</v>
          </cell>
          <cell r="N387" t="str">
            <v>m²</v>
          </cell>
          <cell r="P387" t="str">
            <v>External wall girth x struc height</v>
          </cell>
          <cell r="Q387">
            <v>1091.5</v>
          </cell>
          <cell r="R387" t="str">
            <v>m²</v>
          </cell>
        </row>
        <row r="388">
          <cell r="G388">
            <v>0</v>
          </cell>
          <cell r="H388">
            <v>0</v>
          </cell>
          <cell r="K388">
            <v>0</v>
          </cell>
          <cell r="O388" t="str">
            <v>Girth_b1</v>
          </cell>
          <cell r="P388" t="str">
            <v>Height_B1</v>
          </cell>
        </row>
        <row r="389">
          <cell r="G389">
            <v>295</v>
          </cell>
          <cell r="H389">
            <v>3.7</v>
          </cell>
          <cell r="K389">
            <v>1091.5</v>
          </cell>
          <cell r="O389" t="str">
            <v>Girth_0</v>
          </cell>
          <cell r="P389" t="str">
            <v>Height_0</v>
          </cell>
        </row>
        <row r="390">
          <cell r="G390">
            <v>0</v>
          </cell>
          <cell r="H390">
            <v>0</v>
          </cell>
          <cell r="K390">
            <v>0</v>
          </cell>
          <cell r="O390" t="str">
            <v>Girth_01</v>
          </cell>
          <cell r="P390" t="str">
            <v>Height_01</v>
          </cell>
        </row>
        <row r="391">
          <cell r="G391">
            <v>0</v>
          </cell>
          <cell r="H391">
            <v>0</v>
          </cell>
          <cell r="K391">
            <v>0</v>
          </cell>
          <cell r="O391" t="str">
            <v>Girth_02</v>
          </cell>
          <cell r="P391" t="str">
            <v>Height_02</v>
          </cell>
        </row>
        <row r="392">
          <cell r="G392">
            <v>0</v>
          </cell>
          <cell r="H392">
            <v>0</v>
          </cell>
          <cell r="K392">
            <v>0</v>
          </cell>
          <cell r="O392" t="str">
            <v>Girth_03</v>
          </cell>
          <cell r="P392" t="str">
            <v>Height_03</v>
          </cell>
        </row>
        <row r="393">
          <cell r="G393">
            <v>0</v>
          </cell>
          <cell r="H393">
            <v>0</v>
          </cell>
          <cell r="K393">
            <v>0</v>
          </cell>
          <cell r="P393" t="str">
            <v>Adjustment</v>
          </cell>
        </row>
        <row r="394">
          <cell r="N394" t="str">
            <v>End</v>
          </cell>
        </row>
        <row r="397">
          <cell r="C397" t="str">
            <v>Extwalls_area_net</v>
          </cell>
          <cell r="K397">
            <v>788.57999999999993</v>
          </cell>
          <cell r="N397" t="str">
            <v>m²</v>
          </cell>
          <cell r="P397" t="str">
            <v>External wall  - openings</v>
          </cell>
          <cell r="Q397">
            <v>788.57999999999993</v>
          </cell>
          <cell r="R397" t="str">
            <v>m²</v>
          </cell>
        </row>
        <row r="398">
          <cell r="G398">
            <v>1091.5</v>
          </cell>
          <cell r="H398">
            <v>1</v>
          </cell>
          <cell r="K398">
            <v>1091.5</v>
          </cell>
          <cell r="O398" t="str">
            <v>ExtWalls_area</v>
          </cell>
        </row>
        <row r="399">
          <cell r="F399">
            <v>-1</v>
          </cell>
          <cell r="G399">
            <v>302.92</v>
          </cell>
          <cell r="H399">
            <v>1</v>
          </cell>
          <cell r="K399">
            <v>-302.92</v>
          </cell>
          <cell r="O399" t="str">
            <v>ExtOpenings_area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N404" t="str">
            <v>End</v>
          </cell>
        </row>
        <row r="407">
          <cell r="C407" t="str">
            <v>ExtWalls_area_brick</v>
          </cell>
          <cell r="K407">
            <v>721</v>
          </cell>
          <cell r="N407" t="str">
            <v>m²</v>
          </cell>
          <cell r="P407" t="str">
            <v>Facing brick</v>
          </cell>
          <cell r="Q407">
            <v>721</v>
          </cell>
          <cell r="R407" t="str">
            <v>m²</v>
          </cell>
        </row>
        <row r="408">
          <cell r="G408">
            <v>721</v>
          </cell>
          <cell r="H408">
            <v>1</v>
          </cell>
          <cell r="K408">
            <v>721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N411" t="str">
            <v>End</v>
          </cell>
        </row>
        <row r="414">
          <cell r="C414" t="str">
            <v>ExtWalls_area_timber</v>
          </cell>
          <cell r="K414">
            <v>333</v>
          </cell>
          <cell r="N414" t="str">
            <v>m²</v>
          </cell>
          <cell r="P414" t="str">
            <v>Timber cladding</v>
          </cell>
          <cell r="Q414">
            <v>333</v>
          </cell>
          <cell r="R414" t="str">
            <v>m²</v>
          </cell>
        </row>
        <row r="415">
          <cell r="G415">
            <v>333</v>
          </cell>
          <cell r="H415">
            <v>1</v>
          </cell>
          <cell r="K415">
            <v>333</v>
          </cell>
          <cell r="P415" t="str">
            <v>Annotation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N418" t="str">
            <v>End</v>
          </cell>
        </row>
        <row r="420">
          <cell r="C420" t="str">
            <v>ExtWalls_area_block</v>
          </cell>
          <cell r="K420">
            <v>188</v>
          </cell>
          <cell r="N420" t="str">
            <v>m²</v>
          </cell>
          <cell r="P420" t="str">
            <v>Block walls</v>
          </cell>
          <cell r="Q420">
            <v>188</v>
          </cell>
          <cell r="R420" t="str">
            <v>m²</v>
          </cell>
        </row>
        <row r="421">
          <cell r="G421">
            <v>188</v>
          </cell>
          <cell r="H421">
            <v>1</v>
          </cell>
          <cell r="K421">
            <v>188</v>
          </cell>
          <cell r="P421" t="str">
            <v>Annotation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N424" t="str">
            <v>End</v>
          </cell>
        </row>
        <row r="428">
          <cell r="C428" t="str">
            <v>WINDOWS AND EXTERNAL DOORS (2F)</v>
          </cell>
        </row>
        <row r="430">
          <cell r="C430" t="str">
            <v>ExtOpenings_area</v>
          </cell>
          <cell r="K430">
            <v>302.92</v>
          </cell>
          <cell r="N430" t="str">
            <v>m²</v>
          </cell>
          <cell r="P430" t="str">
            <v>Total external openings area</v>
          </cell>
          <cell r="Q430">
            <v>302.92</v>
          </cell>
          <cell r="R430" t="str">
            <v>m²</v>
          </cell>
        </row>
        <row r="431">
          <cell r="G431">
            <v>221</v>
          </cell>
          <cell r="H431">
            <v>1</v>
          </cell>
          <cell r="K431">
            <v>221</v>
          </cell>
          <cell r="O431" t="str">
            <v>ExtOpenings_Windows</v>
          </cell>
        </row>
        <row r="432">
          <cell r="G432">
            <v>29</v>
          </cell>
          <cell r="H432">
            <v>1</v>
          </cell>
          <cell r="K432">
            <v>29</v>
          </cell>
          <cell r="O432" t="str">
            <v>ExtOpenings_Louvres</v>
          </cell>
        </row>
        <row r="433">
          <cell r="F433">
            <v>16</v>
          </cell>
          <cell r="G433">
            <v>0.9</v>
          </cell>
          <cell r="H433">
            <v>2.1</v>
          </cell>
          <cell r="K433">
            <v>30.240000000000002</v>
          </cell>
          <cell r="O433" t="str">
            <v>ExtOpenings_Doors_single</v>
          </cell>
        </row>
        <row r="434">
          <cell r="F434">
            <v>6</v>
          </cell>
          <cell r="G434">
            <v>1.8</v>
          </cell>
          <cell r="H434">
            <v>2.1</v>
          </cell>
          <cell r="K434">
            <v>22.680000000000003</v>
          </cell>
          <cell r="O434" t="str">
            <v>ExtOpenings_Doors_double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N437" t="str">
            <v>End</v>
          </cell>
        </row>
        <row r="439">
          <cell r="C439" t="str">
            <v>ExtOpenings_doors_area</v>
          </cell>
          <cell r="K439">
            <v>52.92</v>
          </cell>
          <cell r="N439" t="str">
            <v>m²</v>
          </cell>
          <cell r="P439" t="str">
            <v>Area of doors</v>
          </cell>
          <cell r="Q439">
            <v>52.92</v>
          </cell>
          <cell r="R439" t="str">
            <v>m²</v>
          </cell>
        </row>
        <row r="440">
          <cell r="F440">
            <v>16</v>
          </cell>
          <cell r="G440">
            <v>0.9</v>
          </cell>
          <cell r="H440">
            <v>2.1</v>
          </cell>
          <cell r="K440">
            <v>30.240000000000002</v>
          </cell>
          <cell r="O440" t="str">
            <v>ExtOpenings_Doors_single</v>
          </cell>
          <cell r="P440" t="str">
            <v>Annotation</v>
          </cell>
        </row>
        <row r="441">
          <cell r="F441">
            <v>6</v>
          </cell>
          <cell r="G441">
            <v>1.8</v>
          </cell>
          <cell r="H441">
            <v>2.1</v>
          </cell>
          <cell r="K441">
            <v>22.680000000000003</v>
          </cell>
          <cell r="O441" t="str">
            <v>ExtOpenings_Doors_double</v>
          </cell>
        </row>
        <row r="442">
          <cell r="K442">
            <v>0</v>
          </cell>
        </row>
        <row r="443">
          <cell r="N443" t="str">
            <v>End</v>
          </cell>
        </row>
        <row r="447">
          <cell r="C447" t="str">
            <v>ExtOpenings_Windows</v>
          </cell>
          <cell r="K447">
            <v>221</v>
          </cell>
          <cell r="N447" t="str">
            <v>m²</v>
          </cell>
          <cell r="P447" t="str">
            <v>Window area</v>
          </cell>
          <cell r="Q447">
            <v>221</v>
          </cell>
          <cell r="R447" t="str">
            <v>m²</v>
          </cell>
        </row>
        <row r="448">
          <cell r="G448">
            <v>221</v>
          </cell>
          <cell r="H448">
            <v>1</v>
          </cell>
          <cell r="K448">
            <v>221</v>
          </cell>
          <cell r="P448" t="str">
            <v>Annotation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N451" t="str">
            <v>End</v>
          </cell>
        </row>
        <row r="455">
          <cell r="C455" t="str">
            <v>ExtOpenings_Windows_B</v>
          </cell>
          <cell r="K455">
            <v>0</v>
          </cell>
          <cell r="N455" t="str">
            <v>m²</v>
          </cell>
          <cell r="P455" t="str">
            <v>Alternative window type</v>
          </cell>
          <cell r="Q455">
            <v>0</v>
          </cell>
          <cell r="R455" t="str">
            <v>m²</v>
          </cell>
        </row>
        <row r="456">
          <cell r="G456">
            <v>0</v>
          </cell>
          <cell r="H456">
            <v>0</v>
          </cell>
          <cell r="K456">
            <v>0</v>
          </cell>
          <cell r="P456" t="str">
            <v>Annotation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N459" t="str">
            <v>End</v>
          </cell>
        </row>
        <row r="462">
          <cell r="C462" t="str">
            <v>ExtOpenings_Louvres</v>
          </cell>
          <cell r="K462">
            <v>29</v>
          </cell>
          <cell r="N462" t="str">
            <v>m²</v>
          </cell>
          <cell r="P462" t="str">
            <v>Louvres</v>
          </cell>
          <cell r="Q462">
            <v>29</v>
          </cell>
          <cell r="R462" t="str">
            <v>m²</v>
          </cell>
        </row>
        <row r="463">
          <cell r="G463">
            <v>29</v>
          </cell>
          <cell r="H463">
            <v>1</v>
          </cell>
          <cell r="K463">
            <v>29</v>
          </cell>
          <cell r="P463" t="str">
            <v>Annotation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N466" t="str">
            <v>End</v>
          </cell>
        </row>
        <row r="468">
          <cell r="C468" t="str">
            <v>ExtOpenings_Entrance_screens</v>
          </cell>
          <cell r="K468">
            <v>0</v>
          </cell>
          <cell r="N468" t="str">
            <v>m²</v>
          </cell>
          <cell r="P468" t="str">
            <v>Entrance screens</v>
          </cell>
          <cell r="Q468">
            <v>0</v>
          </cell>
          <cell r="R468" t="str">
            <v>m²</v>
          </cell>
        </row>
        <row r="469">
          <cell r="C469" t="str">
            <v>ExtOpenings_Roller_shutter</v>
          </cell>
          <cell r="K469">
            <v>0</v>
          </cell>
          <cell r="N469" t="str">
            <v>Nr</v>
          </cell>
          <cell r="P469" t="str">
            <v>Roller shutter doors</v>
          </cell>
          <cell r="Q469">
            <v>0</v>
          </cell>
          <cell r="R469" t="str">
            <v>Nr</v>
          </cell>
        </row>
        <row r="470">
          <cell r="C470" t="str">
            <v>ExtOpenings_Turnstiles</v>
          </cell>
          <cell r="K470">
            <v>0</v>
          </cell>
          <cell r="N470" t="str">
            <v>Nr</v>
          </cell>
          <cell r="P470" t="str">
            <v>Turnstiles</v>
          </cell>
          <cell r="Q470">
            <v>0</v>
          </cell>
          <cell r="R470" t="str">
            <v>Nr</v>
          </cell>
        </row>
        <row r="471">
          <cell r="C471" t="str">
            <v>ExtOpenings_doors_single</v>
          </cell>
          <cell r="K471">
            <v>16</v>
          </cell>
          <cell r="N471" t="str">
            <v>Nr</v>
          </cell>
          <cell r="P471" t="str">
            <v>External doors single</v>
          </cell>
          <cell r="Q471">
            <v>16</v>
          </cell>
          <cell r="R471" t="str">
            <v>Nr</v>
          </cell>
        </row>
        <row r="472">
          <cell r="C472" t="str">
            <v>ExtOpenings_doors_double</v>
          </cell>
          <cell r="K472">
            <v>6</v>
          </cell>
          <cell r="N472" t="str">
            <v>Nr</v>
          </cell>
          <cell r="P472" t="str">
            <v>External doors double</v>
          </cell>
          <cell r="Q472">
            <v>6</v>
          </cell>
          <cell r="R472" t="str">
            <v>Nr</v>
          </cell>
        </row>
        <row r="473">
          <cell r="C473" t="str">
            <v>ExtOpenings_Sun_screen</v>
          </cell>
          <cell r="K473">
            <v>0</v>
          </cell>
          <cell r="N473" t="str">
            <v>m²</v>
          </cell>
          <cell r="P473" t="str">
            <v>Sun screen</v>
          </cell>
          <cell r="Q473">
            <v>0</v>
          </cell>
          <cell r="R473" t="str">
            <v>m²</v>
          </cell>
        </row>
        <row r="474">
          <cell r="C474" t="str">
            <v>ExtOpenings_window_boards</v>
          </cell>
          <cell r="K474">
            <v>0</v>
          </cell>
          <cell r="N474" t="str">
            <v>m</v>
          </cell>
          <cell r="P474" t="str">
            <v>Window boards</v>
          </cell>
          <cell r="Q474">
            <v>0</v>
          </cell>
          <cell r="R474" t="str">
            <v>m</v>
          </cell>
        </row>
        <row r="476">
          <cell r="C476" t="str">
            <v>INTERNAL WALLS (2G)</v>
          </cell>
        </row>
        <row r="477">
          <cell r="C477" t="str">
            <v>IntWalls_girth_Blockwork</v>
          </cell>
          <cell r="K477">
            <v>542.66666666666663</v>
          </cell>
          <cell r="N477" t="str">
            <v>m</v>
          </cell>
          <cell r="P477" t="str">
            <v>IntWall girth: Blockwork</v>
          </cell>
          <cell r="Q477">
            <v>542.66666666666663</v>
          </cell>
          <cell r="R477" t="str">
            <v>m</v>
          </cell>
        </row>
        <row r="478">
          <cell r="C478" t="str">
            <v>IntWalls_girth_Blockwork_200</v>
          </cell>
          <cell r="K478">
            <v>66.666666666666671</v>
          </cell>
          <cell r="N478" t="str">
            <v>m</v>
          </cell>
          <cell r="P478" t="str">
            <v>IntWall girth: Blockwork 200</v>
          </cell>
          <cell r="Q478">
            <v>66.666666666666671</v>
          </cell>
          <cell r="R478" t="str">
            <v>m</v>
          </cell>
        </row>
        <row r="479">
          <cell r="C479" t="str">
            <v>IntWalls_girth_Concrete</v>
          </cell>
          <cell r="K479">
            <v>0</v>
          </cell>
          <cell r="N479" t="str">
            <v>m</v>
          </cell>
          <cell r="P479" t="str">
            <v>IntWall girth: Concrete</v>
          </cell>
          <cell r="Q479">
            <v>0</v>
          </cell>
          <cell r="R479" t="str">
            <v>m</v>
          </cell>
        </row>
        <row r="480">
          <cell r="C480" t="str">
            <v>IntWalls_girth_demountable</v>
          </cell>
          <cell r="K480">
            <v>0</v>
          </cell>
          <cell r="N480" t="str">
            <v>m</v>
          </cell>
          <cell r="P480" t="str">
            <v>IntWall girth: Demountable Partitions</v>
          </cell>
          <cell r="Q480">
            <v>0</v>
          </cell>
          <cell r="R480" t="str">
            <v>m</v>
          </cell>
        </row>
        <row r="481">
          <cell r="C481" t="str">
            <v>IntWalls_girth_Stud</v>
          </cell>
          <cell r="K481">
            <v>16.666666666666668</v>
          </cell>
          <cell r="N481" t="str">
            <v>m</v>
          </cell>
          <cell r="P481" t="str">
            <v>IntWall girth: Stud Partitions</v>
          </cell>
          <cell r="Q481">
            <v>16.666666666666668</v>
          </cell>
          <cell r="R481" t="str">
            <v>m</v>
          </cell>
        </row>
        <row r="482">
          <cell r="C482" t="str">
            <v>IntWalls_girth</v>
          </cell>
          <cell r="K482">
            <v>625.99999999999989</v>
          </cell>
          <cell r="N482" t="str">
            <v>m</v>
          </cell>
          <cell r="P482" t="str">
            <v>Internal wall total girth</v>
          </cell>
          <cell r="Q482">
            <v>625.99999999999989</v>
          </cell>
          <cell r="R482" t="str">
            <v>m</v>
          </cell>
        </row>
        <row r="483">
          <cell r="C483" t="str">
            <v>Internal_wall_height</v>
          </cell>
          <cell r="K483">
            <v>3</v>
          </cell>
          <cell r="N483" t="str">
            <v>m</v>
          </cell>
          <cell r="P483" t="str">
            <v>Internal wall height</v>
          </cell>
          <cell r="Q483">
            <v>3</v>
          </cell>
          <cell r="R483" t="str">
            <v>m</v>
          </cell>
        </row>
        <row r="485">
          <cell r="C485" t="str">
            <v>IntWalls_area_Block</v>
          </cell>
          <cell r="K485">
            <v>1628</v>
          </cell>
          <cell r="N485" t="str">
            <v>m²</v>
          </cell>
          <cell r="P485" t="str">
            <v>IntWall area: Blockwork</v>
          </cell>
          <cell r="Q485">
            <v>1628</v>
          </cell>
          <cell r="R485" t="str">
            <v>m²</v>
          </cell>
        </row>
        <row r="486">
          <cell r="G486">
            <v>542.66666666666663</v>
          </cell>
          <cell r="H486">
            <v>3</v>
          </cell>
          <cell r="K486">
            <v>1628</v>
          </cell>
          <cell r="O486" t="str">
            <v>Intwalls_girth_blockwork</v>
          </cell>
          <cell r="P486" t="str">
            <v>Internal_wall_height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N489" t="str">
            <v>End</v>
          </cell>
        </row>
        <row r="492">
          <cell r="C492" t="str">
            <v>IntWalls_area_Block_200</v>
          </cell>
          <cell r="K492">
            <v>200</v>
          </cell>
          <cell r="N492" t="str">
            <v>m²</v>
          </cell>
          <cell r="P492" t="str">
            <v>Blockwork 200 thick</v>
          </cell>
          <cell r="Q492">
            <v>200</v>
          </cell>
          <cell r="R492" t="str">
            <v>m²</v>
          </cell>
        </row>
        <row r="493">
          <cell r="F493">
            <v>1</v>
          </cell>
          <cell r="G493">
            <v>66.666666666666671</v>
          </cell>
          <cell r="H493">
            <v>3</v>
          </cell>
          <cell r="K493">
            <v>200</v>
          </cell>
          <cell r="O493" t="str">
            <v>Intwalls_girth_blockwork_200</v>
          </cell>
          <cell r="P493" t="str">
            <v>Internal_wall_height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N496" t="str">
            <v>End</v>
          </cell>
        </row>
        <row r="499">
          <cell r="C499" t="str">
            <v>IntWalls_area_Concrete</v>
          </cell>
          <cell r="K499">
            <v>0</v>
          </cell>
          <cell r="N499" t="str">
            <v>m²</v>
          </cell>
          <cell r="P499" t="str">
            <v>IntWall area: Concrete</v>
          </cell>
          <cell r="Q499">
            <v>0</v>
          </cell>
          <cell r="R499" t="str">
            <v>m²</v>
          </cell>
        </row>
        <row r="500">
          <cell r="G500">
            <v>0</v>
          </cell>
          <cell r="H500">
            <v>3</v>
          </cell>
          <cell r="K500">
            <v>0</v>
          </cell>
          <cell r="O500" t="str">
            <v>Intwalls_girth_concrete</v>
          </cell>
          <cell r="P500" t="str">
            <v>Internal_wall_height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N503" t="str">
            <v>End</v>
          </cell>
        </row>
        <row r="506">
          <cell r="C506" t="str">
            <v>IntWalls_area_Demountable</v>
          </cell>
          <cell r="K506">
            <v>0</v>
          </cell>
          <cell r="N506" t="str">
            <v>m²</v>
          </cell>
          <cell r="P506" t="str">
            <v>IntWall area: Demountable partitons</v>
          </cell>
          <cell r="Q506">
            <v>0</v>
          </cell>
          <cell r="R506" t="str">
            <v>m²</v>
          </cell>
        </row>
        <row r="507">
          <cell r="G507">
            <v>0</v>
          </cell>
          <cell r="H507">
            <v>3</v>
          </cell>
          <cell r="K507">
            <v>0</v>
          </cell>
          <cell r="O507" t="str">
            <v>Intwalls_girth_demountable</v>
          </cell>
          <cell r="P507" t="str">
            <v>Internal_wall_height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N510" t="str">
            <v>End</v>
          </cell>
        </row>
        <row r="513">
          <cell r="C513" t="str">
            <v>IntWalls_area_Stud</v>
          </cell>
          <cell r="K513">
            <v>50</v>
          </cell>
          <cell r="N513" t="str">
            <v>m²</v>
          </cell>
          <cell r="P513" t="str">
            <v>IntWall area: Stud</v>
          </cell>
          <cell r="Q513">
            <v>50</v>
          </cell>
          <cell r="R513" t="str">
            <v>m²</v>
          </cell>
        </row>
        <row r="514">
          <cell r="G514">
            <v>16.666666666666668</v>
          </cell>
          <cell r="H514">
            <v>3</v>
          </cell>
          <cell r="K514">
            <v>50</v>
          </cell>
          <cell r="O514" t="str">
            <v>Intwalls_girth_stud</v>
          </cell>
          <cell r="P514" t="str">
            <v>Internal_wall_height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N517" t="str">
            <v>End</v>
          </cell>
        </row>
        <row r="520">
          <cell r="C520" t="str">
            <v>IntWalls_area_net</v>
          </cell>
          <cell r="K520">
            <v>1878</v>
          </cell>
          <cell r="N520" t="str">
            <v>m²</v>
          </cell>
          <cell r="P520" t="str">
            <v>Total Internal wall area</v>
          </cell>
          <cell r="Q520">
            <v>1878</v>
          </cell>
          <cell r="R520" t="str">
            <v>m²</v>
          </cell>
        </row>
        <row r="521">
          <cell r="G521">
            <v>1628</v>
          </cell>
          <cell r="H521">
            <v>1</v>
          </cell>
          <cell r="K521">
            <v>1628</v>
          </cell>
          <cell r="O521" t="str">
            <v>Intwalls_area_block</v>
          </cell>
        </row>
        <row r="522">
          <cell r="G522">
            <v>200</v>
          </cell>
          <cell r="H522">
            <v>1</v>
          </cell>
          <cell r="K522">
            <v>200</v>
          </cell>
          <cell r="O522" t="str">
            <v>Intwalls_area_block_200</v>
          </cell>
        </row>
        <row r="523">
          <cell r="G523">
            <v>0</v>
          </cell>
          <cell r="H523">
            <v>1</v>
          </cell>
          <cell r="K523">
            <v>0</v>
          </cell>
          <cell r="O523" t="str">
            <v>Intwalls_area_concrete</v>
          </cell>
        </row>
        <row r="524">
          <cell r="G524">
            <v>0</v>
          </cell>
          <cell r="H524">
            <v>1</v>
          </cell>
          <cell r="K524">
            <v>0</v>
          </cell>
          <cell r="O524" t="str">
            <v>Intwalls_area_demountable</v>
          </cell>
        </row>
        <row r="525">
          <cell r="G525">
            <v>50</v>
          </cell>
          <cell r="H525">
            <v>1</v>
          </cell>
          <cell r="K525">
            <v>50</v>
          </cell>
          <cell r="O525" t="str">
            <v>Intwalls_area_stud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N528" t="str">
            <v>End</v>
          </cell>
        </row>
        <row r="530">
          <cell r="C530" t="str">
            <v>IntWalls_toilet_cubicles</v>
          </cell>
          <cell r="K530">
            <v>11</v>
          </cell>
          <cell r="N530" t="str">
            <v>Nr</v>
          </cell>
          <cell r="P530" t="str">
            <v>Toilet cubicles</v>
          </cell>
          <cell r="Q530">
            <v>11</v>
          </cell>
          <cell r="R530" t="str">
            <v>Nr</v>
          </cell>
        </row>
        <row r="531">
          <cell r="C531" t="str">
            <v>IntWalls_toilet_cubicles_disabled</v>
          </cell>
          <cell r="K531">
            <v>1</v>
          </cell>
          <cell r="N531" t="str">
            <v>Nr</v>
          </cell>
          <cell r="P531" t="str">
            <v>Toilet cubicles disabled</v>
          </cell>
          <cell r="Q531">
            <v>1</v>
          </cell>
          <cell r="R531" t="str">
            <v>Nr</v>
          </cell>
        </row>
        <row r="534">
          <cell r="C534" t="str">
            <v>INTERNAL DOORS (2H)</v>
          </cell>
        </row>
        <row r="535">
          <cell r="C535" t="str">
            <v>IntOpenings_area</v>
          </cell>
          <cell r="K535">
            <v>231.35000000000002</v>
          </cell>
          <cell r="N535" t="str">
            <v>m²</v>
          </cell>
          <cell r="P535" t="str">
            <v>Area of internal doors and screens</v>
          </cell>
          <cell r="Q535">
            <v>231.35000000000002</v>
          </cell>
          <cell r="R535" t="str">
            <v>m²</v>
          </cell>
        </row>
        <row r="536">
          <cell r="F536">
            <v>85</v>
          </cell>
          <cell r="G536">
            <v>0.9</v>
          </cell>
          <cell r="H536">
            <v>2.1</v>
          </cell>
          <cell r="K536">
            <v>160.65</v>
          </cell>
          <cell r="O536" t="str">
            <v>IntOpenings_doors_single_total</v>
          </cell>
        </row>
        <row r="537">
          <cell r="F537">
            <v>15</v>
          </cell>
          <cell r="G537">
            <v>1.8</v>
          </cell>
          <cell r="H537">
            <v>2.1</v>
          </cell>
          <cell r="K537">
            <v>56.7</v>
          </cell>
          <cell r="O537" t="str">
            <v>IntOpenings_doors_double_total</v>
          </cell>
        </row>
        <row r="538">
          <cell r="G538">
            <v>14</v>
          </cell>
          <cell r="H538">
            <v>1</v>
          </cell>
          <cell r="K538">
            <v>14</v>
          </cell>
          <cell r="O538" t="str">
            <v>IntOpenings_screens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N542" t="str">
            <v>End</v>
          </cell>
        </row>
        <row r="545">
          <cell r="C545" t="str">
            <v>IntOpenings_doors_single_total</v>
          </cell>
          <cell r="K545">
            <v>85</v>
          </cell>
          <cell r="N545" t="str">
            <v>Nr</v>
          </cell>
          <cell r="P545" t="str">
            <v>Total Internal doors single</v>
          </cell>
          <cell r="Q545">
            <v>85</v>
          </cell>
          <cell r="R545" t="str">
            <v>Nr</v>
          </cell>
        </row>
        <row r="546">
          <cell r="F546">
            <v>67</v>
          </cell>
          <cell r="K546">
            <v>67</v>
          </cell>
          <cell r="O546" t="str">
            <v>IntOpenings_doors_single</v>
          </cell>
        </row>
        <row r="547">
          <cell r="F547">
            <v>12</v>
          </cell>
          <cell r="K547">
            <v>12</v>
          </cell>
          <cell r="O547" t="str">
            <v>IntOpenings_doors_single_WC</v>
          </cell>
        </row>
        <row r="548">
          <cell r="F548">
            <v>6</v>
          </cell>
          <cell r="K548">
            <v>6</v>
          </cell>
          <cell r="O548" t="str">
            <v>IntOpenings_doors_single_screen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N554" t="str">
            <v>End</v>
          </cell>
        </row>
        <row r="556">
          <cell r="C556" t="str">
            <v>IntOpenings_doors_single</v>
          </cell>
          <cell r="K556">
            <v>67</v>
          </cell>
          <cell r="N556" t="str">
            <v>Nr</v>
          </cell>
          <cell r="P556" t="str">
            <v>Internal doors single</v>
          </cell>
          <cell r="Q556">
            <v>67</v>
          </cell>
          <cell r="R556" t="str">
            <v>Nr</v>
          </cell>
        </row>
        <row r="557">
          <cell r="C557" t="str">
            <v>IntOpenings_doors_single_WC</v>
          </cell>
          <cell r="K557">
            <v>12</v>
          </cell>
          <cell r="N557" t="str">
            <v>Nr</v>
          </cell>
          <cell r="P557" t="str">
            <v>Internal doors single to WCs</v>
          </cell>
          <cell r="Q557">
            <v>12</v>
          </cell>
          <cell r="R557" t="str">
            <v>Nr</v>
          </cell>
        </row>
        <row r="558">
          <cell r="C558" t="str">
            <v>IntOpenings_doors_single_Screen</v>
          </cell>
          <cell r="K558">
            <v>6</v>
          </cell>
          <cell r="N558" t="str">
            <v>Nr</v>
          </cell>
          <cell r="P558" t="str">
            <v>Internal doors single with side screen</v>
          </cell>
          <cell r="Q558">
            <v>6</v>
          </cell>
          <cell r="R558" t="str">
            <v>Nr</v>
          </cell>
        </row>
        <row r="562">
          <cell r="C562" t="str">
            <v>IntOpenings_doors_double_total</v>
          </cell>
          <cell r="K562">
            <v>15</v>
          </cell>
          <cell r="N562" t="str">
            <v>Nr</v>
          </cell>
          <cell r="P562" t="str">
            <v>Total internal double doors</v>
          </cell>
          <cell r="Q562">
            <v>15</v>
          </cell>
          <cell r="R562" t="str">
            <v>Nr</v>
          </cell>
        </row>
        <row r="563">
          <cell r="F563">
            <v>15</v>
          </cell>
          <cell r="K563">
            <v>15</v>
          </cell>
          <cell r="O563" t="str">
            <v>IntOpenings_doors_double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N566" t="str">
            <v>End</v>
          </cell>
        </row>
        <row r="568">
          <cell r="C568" t="str">
            <v>IntOpenings_doors_double</v>
          </cell>
          <cell r="K568">
            <v>15</v>
          </cell>
          <cell r="N568" t="str">
            <v>Nr</v>
          </cell>
          <cell r="P568" t="str">
            <v>internal doors double</v>
          </cell>
          <cell r="Q568">
            <v>15</v>
          </cell>
          <cell r="R568" t="str">
            <v>Nr</v>
          </cell>
        </row>
        <row r="571">
          <cell r="C571" t="str">
            <v>IntOpenings_screens</v>
          </cell>
          <cell r="K571">
            <v>14</v>
          </cell>
          <cell r="N571" t="str">
            <v>m²</v>
          </cell>
          <cell r="P571" t="str">
            <v>Screens</v>
          </cell>
          <cell r="Q571">
            <v>14</v>
          </cell>
          <cell r="R571" t="str">
            <v>m²</v>
          </cell>
        </row>
        <row r="572">
          <cell r="F572">
            <v>7</v>
          </cell>
          <cell r="G572">
            <v>1</v>
          </cell>
          <cell r="H572">
            <v>2</v>
          </cell>
          <cell r="K572">
            <v>14</v>
          </cell>
          <cell r="P572" t="str">
            <v>Annotation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N575" t="str">
            <v>End</v>
          </cell>
        </row>
        <row r="579">
          <cell r="C579" t="str">
            <v>WALL FINISHES (3A)</v>
          </cell>
        </row>
        <row r="580">
          <cell r="C580" t="str">
            <v>WallFinish_height</v>
          </cell>
          <cell r="K580">
            <v>2.7</v>
          </cell>
          <cell r="N580" t="str">
            <v>m</v>
          </cell>
          <cell r="P580" t="str">
            <v>Finishes (exposed) height</v>
          </cell>
          <cell r="Q580">
            <v>2.7</v>
          </cell>
          <cell r="R580" t="str">
            <v>m</v>
          </cell>
        </row>
        <row r="582">
          <cell r="C582" t="str">
            <v>WallFinish_Area</v>
          </cell>
          <cell r="K582">
            <v>5332.83</v>
          </cell>
          <cell r="N582" t="str">
            <v>Nr</v>
          </cell>
          <cell r="P582" t="str">
            <v>Wall finishes area total</v>
          </cell>
          <cell r="Q582">
            <v>5332.83</v>
          </cell>
          <cell r="R582" t="str">
            <v>Nr</v>
          </cell>
        </row>
        <row r="583">
          <cell r="H583">
            <v>2.7</v>
          </cell>
          <cell r="O583" t="str">
            <v>WallFinish_height</v>
          </cell>
        </row>
        <row r="584">
          <cell r="G584">
            <v>0</v>
          </cell>
          <cell r="H584">
            <v>2.7</v>
          </cell>
          <cell r="K584">
            <v>0</v>
          </cell>
          <cell r="O584" t="str">
            <v>Girth_b1</v>
          </cell>
        </row>
        <row r="585">
          <cell r="G585">
            <v>295</v>
          </cell>
          <cell r="H585">
            <v>2.7</v>
          </cell>
          <cell r="K585">
            <v>796.5</v>
          </cell>
          <cell r="O585" t="str">
            <v>Girth_0</v>
          </cell>
        </row>
        <row r="586">
          <cell r="G586">
            <v>0</v>
          </cell>
          <cell r="H586">
            <v>2.7</v>
          </cell>
          <cell r="K586">
            <v>0</v>
          </cell>
          <cell r="O586" t="str">
            <v>Girth_01</v>
          </cell>
        </row>
        <row r="587">
          <cell r="G587">
            <v>0</v>
          </cell>
          <cell r="H587">
            <v>2.7</v>
          </cell>
          <cell r="K587">
            <v>0</v>
          </cell>
          <cell r="O587" t="str">
            <v>Girth_02</v>
          </cell>
        </row>
        <row r="588">
          <cell r="G588">
            <v>0</v>
          </cell>
          <cell r="H588">
            <v>2.7</v>
          </cell>
          <cell r="K588">
            <v>0</v>
          </cell>
          <cell r="O588" t="str">
            <v>Girth_03</v>
          </cell>
        </row>
        <row r="589">
          <cell r="F589">
            <v>-1</v>
          </cell>
          <cell r="G589">
            <v>302.92</v>
          </cell>
          <cell r="H589">
            <v>1</v>
          </cell>
          <cell r="K589">
            <v>-302.92</v>
          </cell>
          <cell r="O589" t="str">
            <v>ExtOpenings_area</v>
          </cell>
        </row>
        <row r="590">
          <cell r="G590">
            <v>1628</v>
          </cell>
          <cell r="H590">
            <v>2.7</v>
          </cell>
          <cell r="K590">
            <v>4395.6000000000004</v>
          </cell>
          <cell r="O590" t="str">
            <v>IntWalls_area_block</v>
          </cell>
        </row>
        <row r="591">
          <cell r="G591">
            <v>200</v>
          </cell>
          <cell r="H591">
            <v>2.7</v>
          </cell>
          <cell r="K591">
            <v>540</v>
          </cell>
          <cell r="O591" t="str">
            <v>IntWalls_area_block_200</v>
          </cell>
        </row>
        <row r="592">
          <cell r="G592">
            <v>50</v>
          </cell>
          <cell r="H592">
            <v>2.7</v>
          </cell>
          <cell r="K592">
            <v>135</v>
          </cell>
          <cell r="O592" t="str">
            <v>IntWalls_area_stud</v>
          </cell>
        </row>
        <row r="593">
          <cell r="F593">
            <v>-1</v>
          </cell>
          <cell r="G593">
            <v>231.35000000000002</v>
          </cell>
          <cell r="H593">
            <v>1</v>
          </cell>
          <cell r="K593">
            <v>-231.35000000000002</v>
          </cell>
          <cell r="O593" t="str">
            <v>IntOpenings_area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N596" t="str">
            <v>End</v>
          </cell>
        </row>
        <row r="598">
          <cell r="C598" t="str">
            <v>WallFinish_Back_plaster</v>
          </cell>
          <cell r="K598">
            <v>3905</v>
          </cell>
          <cell r="N598" t="str">
            <v>m²</v>
          </cell>
          <cell r="P598" t="str">
            <v>Plaster</v>
          </cell>
          <cell r="Q598">
            <v>3905</v>
          </cell>
          <cell r="R598" t="str">
            <v>m²</v>
          </cell>
        </row>
        <row r="599">
          <cell r="G599">
            <v>4255</v>
          </cell>
          <cell r="H599">
            <v>1</v>
          </cell>
          <cell r="K599">
            <v>4255</v>
          </cell>
          <cell r="P599" t="str">
            <v>Annotation</v>
          </cell>
        </row>
        <row r="600">
          <cell r="F600">
            <v>-1</v>
          </cell>
          <cell r="G600">
            <v>350</v>
          </cell>
          <cell r="H600">
            <v>1</v>
          </cell>
          <cell r="K600">
            <v>-350</v>
          </cell>
          <cell r="O600" t="str">
            <v>WallFinish_Back_plaster_curved</v>
          </cell>
        </row>
        <row r="601">
          <cell r="K601">
            <v>0</v>
          </cell>
        </row>
        <row r="602">
          <cell r="N602" t="str">
            <v>End</v>
          </cell>
        </row>
        <row r="605">
          <cell r="C605" t="str">
            <v>WallFinish_Back_plaster_curved</v>
          </cell>
          <cell r="K605">
            <v>350</v>
          </cell>
          <cell r="N605" t="str">
            <v>m²</v>
          </cell>
          <cell r="P605" t="str">
            <v>Curved plaster</v>
          </cell>
          <cell r="Q605">
            <v>350</v>
          </cell>
          <cell r="R605" t="str">
            <v>m²</v>
          </cell>
        </row>
        <row r="606">
          <cell r="G606">
            <v>350</v>
          </cell>
          <cell r="H606">
            <v>1</v>
          </cell>
          <cell r="K606">
            <v>350</v>
          </cell>
          <cell r="P606" t="str">
            <v>Annotation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N609" t="str">
            <v>End</v>
          </cell>
        </row>
        <row r="612">
          <cell r="C612" t="str">
            <v>WallFinish_Whiterock</v>
          </cell>
          <cell r="K612">
            <v>75</v>
          </cell>
          <cell r="N612" t="str">
            <v>m²</v>
          </cell>
          <cell r="P612" t="str">
            <v>Whitrock wall finish</v>
          </cell>
          <cell r="Q612">
            <v>75</v>
          </cell>
          <cell r="R612" t="str">
            <v>m²</v>
          </cell>
        </row>
        <row r="613">
          <cell r="G613">
            <v>75</v>
          </cell>
          <cell r="H613">
            <v>1</v>
          </cell>
          <cell r="K613">
            <v>75</v>
          </cell>
          <cell r="P613" t="str">
            <v>Annotation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N616" t="str">
            <v>End</v>
          </cell>
        </row>
        <row r="619">
          <cell r="C619" t="str">
            <v>WallFinish_ceramic</v>
          </cell>
          <cell r="K619">
            <v>80</v>
          </cell>
          <cell r="N619" t="str">
            <v>m²</v>
          </cell>
          <cell r="P619" t="str">
            <v>Wall finish: ceramic tiles</v>
          </cell>
          <cell r="Q619">
            <v>80</v>
          </cell>
          <cell r="R619" t="str">
            <v>m²</v>
          </cell>
        </row>
        <row r="620">
          <cell r="G620">
            <v>80</v>
          </cell>
          <cell r="H620">
            <v>1</v>
          </cell>
          <cell r="K620">
            <v>80</v>
          </cell>
          <cell r="P620" t="str">
            <v>Annotation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N623" t="str">
            <v>End</v>
          </cell>
        </row>
        <row r="626">
          <cell r="C626" t="str">
            <v>WallFinish_acoustic_panel</v>
          </cell>
          <cell r="K626">
            <v>100</v>
          </cell>
          <cell r="N626" t="str">
            <v>m²</v>
          </cell>
          <cell r="P626" t="str">
            <v>Wall finish: acoustic panel</v>
          </cell>
          <cell r="Q626">
            <v>100</v>
          </cell>
          <cell r="R626" t="str">
            <v>m²</v>
          </cell>
        </row>
        <row r="627">
          <cell r="G627">
            <v>100</v>
          </cell>
          <cell r="H627">
            <v>1</v>
          </cell>
          <cell r="K627">
            <v>100</v>
          </cell>
          <cell r="P627" t="str">
            <v>Annotation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N630" t="str">
            <v>End</v>
          </cell>
        </row>
        <row r="633">
          <cell r="C633" t="str">
            <v>WallFinish_emulsion</v>
          </cell>
          <cell r="K633">
            <v>4255</v>
          </cell>
          <cell r="N633" t="str">
            <v>m²</v>
          </cell>
          <cell r="P633" t="str">
            <v>Emulsion paint</v>
          </cell>
          <cell r="Q633">
            <v>4255</v>
          </cell>
          <cell r="R633" t="str">
            <v>m²</v>
          </cell>
        </row>
        <row r="634">
          <cell r="G634">
            <v>3905</v>
          </cell>
          <cell r="H634">
            <v>1</v>
          </cell>
          <cell r="K634">
            <v>3905</v>
          </cell>
          <cell r="O634" t="str">
            <v>WallFinish_Back_plaster</v>
          </cell>
        </row>
        <row r="635">
          <cell r="G635">
            <v>350</v>
          </cell>
          <cell r="H635">
            <v>1</v>
          </cell>
          <cell r="K635">
            <v>350</v>
          </cell>
          <cell r="O635" t="str">
            <v>WallFinish_Back_plaster_curved</v>
          </cell>
        </row>
        <row r="636">
          <cell r="K636">
            <v>0</v>
          </cell>
        </row>
        <row r="637">
          <cell r="N637" t="str">
            <v>End</v>
          </cell>
        </row>
        <row r="640">
          <cell r="C640" t="str">
            <v>FLOOR FINISHES (3B)</v>
          </cell>
        </row>
        <row r="642">
          <cell r="C642" t="str">
            <v>FloorFinish_skirtings</v>
          </cell>
          <cell r="K642">
            <v>2085</v>
          </cell>
          <cell r="N642" t="str">
            <v>m</v>
          </cell>
          <cell r="P642" t="str">
            <v>Skirtings</v>
          </cell>
          <cell r="Q642">
            <v>2085</v>
          </cell>
          <cell r="R642" t="str">
            <v>m</v>
          </cell>
        </row>
        <row r="643">
          <cell r="G643">
            <v>0</v>
          </cell>
          <cell r="K643">
            <v>0</v>
          </cell>
          <cell r="O643" t="str">
            <v>Girth_b1</v>
          </cell>
        </row>
        <row r="644">
          <cell r="G644">
            <v>295</v>
          </cell>
          <cell r="K644">
            <v>295</v>
          </cell>
          <cell r="O644" t="str">
            <v>Girth_0</v>
          </cell>
        </row>
        <row r="645">
          <cell r="G645">
            <v>0</v>
          </cell>
          <cell r="K645">
            <v>0</v>
          </cell>
          <cell r="O645" t="str">
            <v>Girth_01</v>
          </cell>
        </row>
        <row r="646">
          <cell r="G646">
            <v>0</v>
          </cell>
          <cell r="K646">
            <v>0</v>
          </cell>
          <cell r="O646" t="str">
            <v>Girth_02</v>
          </cell>
        </row>
        <row r="647">
          <cell r="G647">
            <v>0</v>
          </cell>
          <cell r="K647">
            <v>0</v>
          </cell>
          <cell r="O647" t="str">
            <v>Girth_03</v>
          </cell>
        </row>
        <row r="648">
          <cell r="F648">
            <v>2</v>
          </cell>
          <cell r="G648">
            <v>625.99999999999989</v>
          </cell>
          <cell r="K648">
            <v>1251.9999999999998</v>
          </cell>
          <cell r="O648" t="str">
            <v>IntWalls_girth</v>
          </cell>
        </row>
        <row r="649">
          <cell r="G649">
            <v>538</v>
          </cell>
          <cell r="K649">
            <v>538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N652" t="str">
            <v>End</v>
          </cell>
        </row>
        <row r="655">
          <cell r="C655" t="str">
            <v>Raised_access_floor</v>
          </cell>
          <cell r="K655">
            <v>1715</v>
          </cell>
          <cell r="N655" t="str">
            <v>m²</v>
          </cell>
          <cell r="P655" t="str">
            <v>Raised access floor</v>
          </cell>
          <cell r="Q655">
            <v>1715</v>
          </cell>
          <cell r="R655" t="str">
            <v>m²</v>
          </cell>
        </row>
        <row r="656">
          <cell r="G656">
            <v>1839</v>
          </cell>
          <cell r="H656">
            <v>1</v>
          </cell>
          <cell r="K656">
            <v>1839</v>
          </cell>
          <cell r="O656" t="str">
            <v>Gross_Floor_Area</v>
          </cell>
        </row>
        <row r="657">
          <cell r="F657">
            <v>-1</v>
          </cell>
          <cell r="G657">
            <v>84</v>
          </cell>
          <cell r="H657">
            <v>1</v>
          </cell>
          <cell r="K657">
            <v>-84</v>
          </cell>
          <cell r="O657" t="str">
            <v>Function_toilet</v>
          </cell>
        </row>
        <row r="658">
          <cell r="F658">
            <v>-1</v>
          </cell>
          <cell r="G658">
            <v>40</v>
          </cell>
          <cell r="H658">
            <v>1</v>
          </cell>
          <cell r="K658">
            <v>-40</v>
          </cell>
          <cell r="O658" t="str">
            <v>Function_plant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N662" t="str">
            <v>End</v>
          </cell>
        </row>
        <row r="665">
          <cell r="C665" t="str">
            <v>FloorFinish_Screed</v>
          </cell>
          <cell r="K665">
            <v>124</v>
          </cell>
          <cell r="N665" t="str">
            <v>m²</v>
          </cell>
          <cell r="P665" t="str">
            <v>Screed</v>
          </cell>
          <cell r="Q665">
            <v>124</v>
          </cell>
          <cell r="R665" t="str">
            <v>m²</v>
          </cell>
        </row>
        <row r="666">
          <cell r="G666">
            <v>1839</v>
          </cell>
          <cell r="H666">
            <v>1</v>
          </cell>
          <cell r="K666">
            <v>1839</v>
          </cell>
          <cell r="O666" t="str">
            <v>Gross_Floor_Area</v>
          </cell>
        </row>
        <row r="667">
          <cell r="F667">
            <v>-1</v>
          </cell>
          <cell r="G667">
            <v>1715</v>
          </cell>
          <cell r="H667">
            <v>1</v>
          </cell>
          <cell r="K667">
            <v>-1715</v>
          </cell>
          <cell r="O667" t="str">
            <v>Raised_access_floor</v>
          </cell>
        </row>
        <row r="668">
          <cell r="K668">
            <v>0</v>
          </cell>
        </row>
        <row r="669">
          <cell r="N669" t="str">
            <v>End</v>
          </cell>
        </row>
        <row r="672">
          <cell r="C672" t="str">
            <v>FITTINGS (4A)</v>
          </cell>
        </row>
        <row r="673">
          <cell r="C673" t="str">
            <v>Personnel_Pupils_Nursery</v>
          </cell>
          <cell r="K673">
            <v>30</v>
          </cell>
          <cell r="N673" t="str">
            <v>Nr</v>
          </cell>
          <cell r="P673" t="str">
            <v>Nuresry pupils</v>
          </cell>
          <cell r="Q673">
            <v>30</v>
          </cell>
          <cell r="R673" t="str">
            <v>Nr</v>
          </cell>
        </row>
        <row r="674">
          <cell r="C674" t="str">
            <v>Personnel_Pupils_Primary</v>
          </cell>
          <cell r="K674">
            <v>210</v>
          </cell>
          <cell r="N674" t="str">
            <v>Nr</v>
          </cell>
          <cell r="P674" t="str">
            <v>Primary pupils</v>
          </cell>
          <cell r="Q674">
            <v>210</v>
          </cell>
          <cell r="R674" t="str">
            <v>Nr</v>
          </cell>
        </row>
        <row r="675">
          <cell r="C675" t="str">
            <v>Personnel_Pupils</v>
          </cell>
          <cell r="K675">
            <v>240</v>
          </cell>
          <cell r="N675" t="str">
            <v>Nr</v>
          </cell>
          <cell r="P675" t="str">
            <v>Pupils</v>
          </cell>
          <cell r="Q675">
            <v>240</v>
          </cell>
          <cell r="R675" t="str">
            <v>Nr</v>
          </cell>
        </row>
        <row r="676">
          <cell r="C676" t="str">
            <v>Personnel_Staff</v>
          </cell>
          <cell r="K676">
            <v>0</v>
          </cell>
          <cell r="N676" t="str">
            <v>Nr</v>
          </cell>
          <cell r="P676" t="str">
            <v>Staff</v>
          </cell>
          <cell r="Q676">
            <v>0</v>
          </cell>
          <cell r="R676" t="str">
            <v>Nr</v>
          </cell>
        </row>
        <row r="677">
          <cell r="C677" t="str">
            <v>Personnel_support</v>
          </cell>
          <cell r="K677">
            <v>0</v>
          </cell>
          <cell r="N677" t="str">
            <v>Nr</v>
          </cell>
          <cell r="P677" t="str">
            <v>Support personnel</v>
          </cell>
          <cell r="Q677">
            <v>0</v>
          </cell>
          <cell r="R677" t="str">
            <v>Nr</v>
          </cell>
        </row>
        <row r="678">
          <cell r="C678" t="str">
            <v>Personnel</v>
          </cell>
          <cell r="K678">
            <v>240</v>
          </cell>
          <cell r="N678" t="str">
            <v>Nr</v>
          </cell>
          <cell r="P678" t="str">
            <v>Total Personnel</v>
          </cell>
          <cell r="Q678">
            <v>240</v>
          </cell>
          <cell r="R678" t="str">
            <v>Nr</v>
          </cell>
        </row>
        <row r="680">
          <cell r="C680" t="str">
            <v>SERVICES SANITARY (5A)</v>
          </cell>
        </row>
        <row r="681">
          <cell r="C681" t="str">
            <v>Sanitary_Basins</v>
          </cell>
          <cell r="K681">
            <v>6</v>
          </cell>
          <cell r="N681" t="str">
            <v>Nr</v>
          </cell>
          <cell r="P681" t="str">
            <v>Sanitary fittings Basins</v>
          </cell>
          <cell r="Q681">
            <v>6</v>
          </cell>
          <cell r="R681" t="str">
            <v>Nr</v>
          </cell>
        </row>
        <row r="682">
          <cell r="C682" t="str">
            <v>Sanitary_Baths</v>
          </cell>
          <cell r="K682">
            <v>0</v>
          </cell>
          <cell r="N682" t="str">
            <v>Nr</v>
          </cell>
          <cell r="P682" t="str">
            <v>Sanitary fittings Baths</v>
          </cell>
          <cell r="Q682">
            <v>0</v>
          </cell>
          <cell r="R682" t="str">
            <v>Nr</v>
          </cell>
        </row>
        <row r="683">
          <cell r="C683" t="str">
            <v>Sanitary_Cleaners_sinks</v>
          </cell>
          <cell r="K683">
            <v>2</v>
          </cell>
          <cell r="N683" t="str">
            <v>Nr</v>
          </cell>
          <cell r="P683" t="str">
            <v>Sanitary fittings Cleaner sinks</v>
          </cell>
          <cell r="Q683">
            <v>2</v>
          </cell>
          <cell r="R683" t="str">
            <v>Nr</v>
          </cell>
        </row>
        <row r="684">
          <cell r="C684" t="str">
            <v>Sanitary_Sinks</v>
          </cell>
          <cell r="K684">
            <v>6</v>
          </cell>
          <cell r="N684" t="str">
            <v>Nr</v>
          </cell>
          <cell r="P684" t="str">
            <v>Sanitary fittings Showers</v>
          </cell>
          <cell r="Q684">
            <v>6</v>
          </cell>
          <cell r="R684" t="str">
            <v>Nr</v>
          </cell>
        </row>
        <row r="685">
          <cell r="C685" t="str">
            <v>Sanitary_Sinks_drainers</v>
          </cell>
          <cell r="K685">
            <v>2</v>
          </cell>
          <cell r="N685" t="str">
            <v>Nr</v>
          </cell>
          <cell r="P685" t="str">
            <v>Sanitary fittings Showers</v>
          </cell>
          <cell r="Q685">
            <v>2</v>
          </cell>
          <cell r="R685" t="str">
            <v>Nr</v>
          </cell>
        </row>
        <row r="686">
          <cell r="C686" t="str">
            <v>Sanitary_Showers</v>
          </cell>
          <cell r="K686">
            <v>0</v>
          </cell>
          <cell r="N686" t="str">
            <v>Nr</v>
          </cell>
          <cell r="P686" t="str">
            <v>Sanitary fittings Showers</v>
          </cell>
          <cell r="Q686">
            <v>0</v>
          </cell>
          <cell r="R686" t="str">
            <v>Nr</v>
          </cell>
        </row>
        <row r="687">
          <cell r="C687" t="str">
            <v>Sanitary_Urinals</v>
          </cell>
          <cell r="K687">
            <v>4</v>
          </cell>
          <cell r="N687" t="str">
            <v>Nr</v>
          </cell>
          <cell r="P687" t="str">
            <v>Sanitary fittings Urinals</v>
          </cell>
          <cell r="Q687">
            <v>4</v>
          </cell>
          <cell r="R687" t="str">
            <v>Nr</v>
          </cell>
        </row>
        <row r="688">
          <cell r="C688" t="str">
            <v>Sanitary_Vanity_units</v>
          </cell>
          <cell r="K688">
            <v>0</v>
          </cell>
          <cell r="N688" t="str">
            <v>Nr</v>
          </cell>
          <cell r="P688" t="str">
            <v>Sanitary fittings Vainity basins</v>
          </cell>
          <cell r="Q688">
            <v>0</v>
          </cell>
          <cell r="R688" t="str">
            <v>Nr</v>
          </cell>
        </row>
        <row r="689">
          <cell r="C689" t="str">
            <v>Sanitary_WCs</v>
          </cell>
          <cell r="K689">
            <v>16</v>
          </cell>
          <cell r="N689" t="str">
            <v>Nr</v>
          </cell>
          <cell r="P689" t="str">
            <v>Sanitary fittings WCs</v>
          </cell>
          <cell r="Q689">
            <v>16</v>
          </cell>
          <cell r="R689" t="str">
            <v>Nr</v>
          </cell>
        </row>
        <row r="690">
          <cell r="C690" t="str">
            <v>Sanitary_WCs_disabled</v>
          </cell>
          <cell r="K690">
            <v>1</v>
          </cell>
          <cell r="N690" t="str">
            <v>Nr</v>
          </cell>
          <cell r="P690" t="str">
            <v>Sanitary fittings WCs disabled</v>
          </cell>
          <cell r="Q690">
            <v>1</v>
          </cell>
          <cell r="R690" t="str">
            <v>Nr</v>
          </cell>
        </row>
        <row r="691">
          <cell r="C691" t="str">
            <v>Sanitary_Total_fittings</v>
          </cell>
          <cell r="K691">
            <v>37</v>
          </cell>
          <cell r="N691" t="str">
            <v>Nr</v>
          </cell>
          <cell r="P691" t="str">
            <v>Sanitary fittings total</v>
          </cell>
          <cell r="Q691">
            <v>37</v>
          </cell>
          <cell r="R691" t="str">
            <v>Nr</v>
          </cell>
        </row>
        <row r="692">
          <cell r="C692" t="str">
            <v>Sanitary_Mirrors</v>
          </cell>
          <cell r="K692">
            <v>6</v>
          </cell>
          <cell r="N692" t="str">
            <v>Nr</v>
          </cell>
          <cell r="P692" t="str">
            <v>Sanitary fittings Mirrors</v>
          </cell>
          <cell r="Q692">
            <v>6</v>
          </cell>
          <cell r="R692" t="str">
            <v>Nr</v>
          </cell>
        </row>
        <row r="694">
          <cell r="C694" t="str">
            <v>SERVICES EQUIPMENT (5B)</v>
          </cell>
        </row>
        <row r="695">
          <cell r="C695" t="str">
            <v>Services_Equipment_</v>
          </cell>
          <cell r="K695">
            <v>0</v>
          </cell>
          <cell r="N695" t="str">
            <v>Nr</v>
          </cell>
          <cell r="P695" t="str">
            <v>Services equipment</v>
          </cell>
          <cell r="Q695">
            <v>0</v>
          </cell>
          <cell r="R695" t="str">
            <v>Nr</v>
          </cell>
        </row>
        <row r="697">
          <cell r="C697" t="str">
            <v>DISPOSAL INSTALLATIONS (5C)</v>
          </cell>
        </row>
        <row r="698">
          <cell r="C698" t="str">
            <v>RWP_downpipe_numbers</v>
          </cell>
          <cell r="K698">
            <v>2</v>
          </cell>
          <cell r="N698" t="str">
            <v>Nr</v>
          </cell>
          <cell r="P698" t="str">
            <v>Number of down pipes</v>
          </cell>
          <cell r="Q698">
            <v>2</v>
          </cell>
          <cell r="R698" t="str">
            <v>Nr</v>
          </cell>
        </row>
        <row r="700">
          <cell r="C700" t="str">
            <v>RWP_downpipe_length</v>
          </cell>
          <cell r="K700">
            <v>13.690000000000001</v>
          </cell>
          <cell r="N700" t="str">
            <v>m²</v>
          </cell>
          <cell r="P700" t="str">
            <v>Total length of down pipes</v>
          </cell>
          <cell r="Q700">
            <v>13.690000000000001</v>
          </cell>
          <cell r="R700" t="str">
            <v>m²</v>
          </cell>
        </row>
        <row r="701">
          <cell r="F701">
            <v>3.7</v>
          </cell>
          <cell r="G701">
            <v>3.7</v>
          </cell>
          <cell r="H701">
            <v>1</v>
          </cell>
          <cell r="K701">
            <v>13.690000000000001</v>
          </cell>
          <cell r="O701" t="str">
            <v>Rwp_downpipe_numbers</v>
          </cell>
        </row>
        <row r="702">
          <cell r="K702">
            <v>0</v>
          </cell>
          <cell r="O702" t="str">
            <v>Height</v>
          </cell>
        </row>
        <row r="703">
          <cell r="K703">
            <v>0</v>
          </cell>
        </row>
        <row r="704">
          <cell r="N704" t="str">
            <v>End</v>
          </cell>
        </row>
        <row r="707">
          <cell r="C707" t="str">
            <v>RWP_gutters_length</v>
          </cell>
          <cell r="K707">
            <v>295</v>
          </cell>
          <cell r="N707" t="str">
            <v>m</v>
          </cell>
          <cell r="P707" t="str">
            <v>Length of gutter</v>
          </cell>
          <cell r="Q707">
            <v>295</v>
          </cell>
          <cell r="R707" t="str">
            <v>m</v>
          </cell>
        </row>
        <row r="708">
          <cell r="G708">
            <v>295</v>
          </cell>
          <cell r="K708">
            <v>295</v>
          </cell>
          <cell r="O708" t="str">
            <v>girth</v>
          </cell>
        </row>
        <row r="709">
          <cell r="K709">
            <v>0</v>
          </cell>
        </row>
        <row r="710">
          <cell r="N710" t="str">
            <v>End</v>
          </cell>
        </row>
        <row r="712">
          <cell r="C712" t="str">
            <v>SVP_stack_numbers</v>
          </cell>
          <cell r="K712">
            <v>1</v>
          </cell>
          <cell r="N712" t="str">
            <v>Nr</v>
          </cell>
          <cell r="P712" t="str">
            <v>SVP stacks</v>
          </cell>
          <cell r="Q712">
            <v>1</v>
          </cell>
          <cell r="R712" t="str">
            <v>Nr</v>
          </cell>
        </row>
        <row r="714">
          <cell r="C714" t="str">
            <v>SVP_stack_length</v>
          </cell>
          <cell r="K714">
            <v>3.7</v>
          </cell>
          <cell r="N714" t="str">
            <v>m²</v>
          </cell>
          <cell r="P714" t="str">
            <v>Total length of stacks</v>
          </cell>
          <cell r="Q714">
            <v>3.7</v>
          </cell>
          <cell r="R714" t="str">
            <v>m²</v>
          </cell>
        </row>
        <row r="715">
          <cell r="F715">
            <v>1</v>
          </cell>
          <cell r="G715">
            <v>3.7</v>
          </cell>
          <cell r="H715">
            <v>1</v>
          </cell>
          <cell r="K715">
            <v>3.7</v>
          </cell>
          <cell r="O715" t="str">
            <v>SVP_stack_numbers</v>
          </cell>
        </row>
        <row r="716">
          <cell r="K716">
            <v>0</v>
          </cell>
          <cell r="O716" t="str">
            <v>Height</v>
          </cell>
        </row>
        <row r="717">
          <cell r="K717">
            <v>0</v>
          </cell>
        </row>
        <row r="718">
          <cell r="N718" t="str">
            <v>End</v>
          </cell>
        </row>
        <row r="721">
          <cell r="C721" t="str">
            <v>WATER INSTALLATIONS (5D)</v>
          </cell>
        </row>
        <row r="722">
          <cell r="C722" t="str">
            <v>Water_</v>
          </cell>
          <cell r="K722">
            <v>0</v>
          </cell>
          <cell r="N722" t="str">
            <v>Nr</v>
          </cell>
          <cell r="P722" t="str">
            <v>Water installations</v>
          </cell>
          <cell r="Q722">
            <v>0</v>
          </cell>
          <cell r="R722" t="str">
            <v>Nr</v>
          </cell>
        </row>
        <row r="724">
          <cell r="C724" t="str">
            <v>HEAT SOURCE (5E)</v>
          </cell>
        </row>
        <row r="725">
          <cell r="C725" t="str">
            <v>Heating_Boilers</v>
          </cell>
          <cell r="K725">
            <v>1</v>
          </cell>
          <cell r="N725" t="str">
            <v>Nr</v>
          </cell>
          <cell r="P725" t="str">
            <v>Heating: Boilers</v>
          </cell>
          <cell r="Q725">
            <v>1</v>
          </cell>
          <cell r="R725" t="str">
            <v>Nr</v>
          </cell>
        </row>
        <row r="726">
          <cell r="C726" t="str">
            <v>Heating_pipework</v>
          </cell>
          <cell r="K726">
            <v>4.8100000000000005</v>
          </cell>
          <cell r="N726" t="str">
            <v>m</v>
          </cell>
          <cell r="P726" t="str">
            <v>Heating: pipework</v>
          </cell>
          <cell r="Q726">
            <v>4.8100000000000005</v>
          </cell>
          <cell r="R726" t="str">
            <v>m</v>
          </cell>
        </row>
        <row r="728">
          <cell r="C728" t="str">
            <v>Heating_radiators</v>
          </cell>
          <cell r="K728">
            <v>49.166666666666664</v>
          </cell>
          <cell r="N728" t="str">
            <v>Nr</v>
          </cell>
          <cell r="P728" t="str">
            <v>Heating: radiators</v>
          </cell>
          <cell r="Q728">
            <v>49.166666666666664</v>
          </cell>
          <cell r="R728" t="str">
            <v>Nr</v>
          </cell>
        </row>
        <row r="729">
          <cell r="E729">
            <v>0.16666666666666666</v>
          </cell>
          <cell r="F729">
            <v>295</v>
          </cell>
          <cell r="K729">
            <v>49.166666666666664</v>
          </cell>
          <cell r="O729" t="str">
            <v>girth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N735" t="str">
            <v>End</v>
          </cell>
        </row>
        <row r="737">
          <cell r="C737" t="str">
            <v>Refrigeration_chiller_units</v>
          </cell>
          <cell r="K737">
            <v>0</v>
          </cell>
          <cell r="N737" t="str">
            <v>Nr</v>
          </cell>
          <cell r="P737" t="str">
            <v>Chiller units</v>
          </cell>
          <cell r="Q737">
            <v>0</v>
          </cell>
          <cell r="R737" t="str">
            <v>Nr</v>
          </cell>
        </row>
        <row r="738">
          <cell r="C738" t="str">
            <v>Refrigeration_pumps</v>
          </cell>
          <cell r="K738">
            <v>0</v>
          </cell>
          <cell r="N738" t="str">
            <v>Nr</v>
          </cell>
          <cell r="P738" t="str">
            <v>Chiller pumps</v>
          </cell>
          <cell r="Q738">
            <v>0</v>
          </cell>
          <cell r="R738" t="str">
            <v>Nr</v>
          </cell>
        </row>
        <row r="740">
          <cell r="C740" t="str">
            <v>SPACE HEATING AND AIR TREATMENT (5F)</v>
          </cell>
        </row>
        <row r="741">
          <cell r="C741" t="str">
            <v>AirCon_Air_Handling_Units</v>
          </cell>
          <cell r="K741">
            <v>1</v>
          </cell>
          <cell r="N741" t="str">
            <v>Nr</v>
          </cell>
          <cell r="P741" t="str">
            <v>Air Handling Units</v>
          </cell>
          <cell r="Q741">
            <v>1</v>
          </cell>
          <cell r="R741" t="str">
            <v>Nr</v>
          </cell>
        </row>
        <row r="742">
          <cell r="C742" t="str">
            <v>AirCon_Air_Heater_units</v>
          </cell>
          <cell r="K742">
            <v>1</v>
          </cell>
          <cell r="N742" t="str">
            <v>Nr</v>
          </cell>
          <cell r="P742" t="str">
            <v>Air Handling Units: heater units</v>
          </cell>
          <cell r="Q742">
            <v>1</v>
          </cell>
          <cell r="R742" t="str">
            <v>Nr</v>
          </cell>
        </row>
        <row r="743">
          <cell r="C743" t="str">
            <v>AirCon_Air_Chiller_units</v>
          </cell>
          <cell r="K743">
            <v>1</v>
          </cell>
          <cell r="N743" t="str">
            <v>Nr</v>
          </cell>
          <cell r="P743" t="str">
            <v>Air Handling Units: chiller units</v>
          </cell>
          <cell r="Q743">
            <v>1</v>
          </cell>
          <cell r="R743" t="str">
            <v>Nr</v>
          </cell>
        </row>
        <row r="744">
          <cell r="C744" t="str">
            <v>AirCon_Fans</v>
          </cell>
          <cell r="K744">
            <v>1</v>
          </cell>
          <cell r="N744" t="str">
            <v>Nr</v>
          </cell>
          <cell r="P744" t="str">
            <v>Air Handling Units: fans</v>
          </cell>
          <cell r="Q744">
            <v>1</v>
          </cell>
          <cell r="R744" t="str">
            <v>Nr</v>
          </cell>
        </row>
        <row r="745">
          <cell r="C745" t="str">
            <v>AirCon_Ductwork_per_gfa</v>
          </cell>
          <cell r="K745">
            <v>0.17777777777777778</v>
          </cell>
          <cell r="N745" t="str">
            <v>m/m²</v>
          </cell>
          <cell r="P745" t="str">
            <v>Ductwork metres/gfa</v>
          </cell>
          <cell r="Q745">
            <v>0.17777777777777778</v>
          </cell>
          <cell r="R745" t="str">
            <v>m/m²</v>
          </cell>
        </row>
        <row r="746">
          <cell r="C746" t="str">
            <v>AirCon_Ductwork</v>
          </cell>
          <cell r="K746">
            <v>326.93333333333334</v>
          </cell>
          <cell r="N746" t="str">
            <v>m</v>
          </cell>
          <cell r="P746" t="str">
            <v>Ductwork</v>
          </cell>
          <cell r="Q746">
            <v>326.93333333333334</v>
          </cell>
          <cell r="R746" t="str">
            <v>m</v>
          </cell>
        </row>
        <row r="747">
          <cell r="C747" t="str">
            <v>AirCon_Outlets_per_gfa</v>
          </cell>
          <cell r="K747">
            <v>3.5555555555555556E-2</v>
          </cell>
          <cell r="N747" t="str">
            <v>Nr/m²</v>
          </cell>
          <cell r="P747" t="str">
            <v>Outlets per gfa</v>
          </cell>
          <cell r="Q747">
            <v>3.5555555555555556E-2</v>
          </cell>
          <cell r="R747" t="str">
            <v>Nr/m²</v>
          </cell>
        </row>
        <row r="748">
          <cell r="C748" t="str">
            <v>AirCon_Outlets</v>
          </cell>
          <cell r="K748">
            <v>65</v>
          </cell>
          <cell r="N748" t="str">
            <v>Nr</v>
          </cell>
          <cell r="P748" t="str">
            <v>Outlets</v>
          </cell>
          <cell r="Q748">
            <v>65</v>
          </cell>
          <cell r="R748" t="str">
            <v>Nr</v>
          </cell>
        </row>
        <row r="749">
          <cell r="C749" t="str">
            <v>AirCon_Fan_Coil_Units</v>
          </cell>
          <cell r="K749">
            <v>26</v>
          </cell>
          <cell r="N749" t="str">
            <v>Nr</v>
          </cell>
          <cell r="P749" t="str">
            <v>Fan Coil Units</v>
          </cell>
          <cell r="Q749">
            <v>26</v>
          </cell>
          <cell r="R749" t="str">
            <v>Nr</v>
          </cell>
        </row>
        <row r="750">
          <cell r="C750" t="str">
            <v>AirCon_Air_Conditioning_Units</v>
          </cell>
          <cell r="K750">
            <v>0</v>
          </cell>
          <cell r="N750" t="str">
            <v>Nr</v>
          </cell>
          <cell r="P750" t="str">
            <v>Air Conditioning Units</v>
          </cell>
          <cell r="Q750">
            <v>0</v>
          </cell>
          <cell r="R750" t="str">
            <v>Nr</v>
          </cell>
        </row>
        <row r="752">
          <cell r="C752" t="str">
            <v>VENTILATING SYSTEMS (5G)</v>
          </cell>
        </row>
        <row r="753">
          <cell r="C753" t="str">
            <v>Vent_</v>
          </cell>
          <cell r="K753">
            <v>0</v>
          </cell>
          <cell r="N753" t="str">
            <v>Nr</v>
          </cell>
          <cell r="P753" t="str">
            <v>Ventilation</v>
          </cell>
          <cell r="Q753">
            <v>0</v>
          </cell>
          <cell r="R753" t="str">
            <v>Nr</v>
          </cell>
        </row>
        <row r="755">
          <cell r="C755" t="str">
            <v>ELECTRICAL (5H)</v>
          </cell>
        </row>
        <row r="756">
          <cell r="C756" t="str">
            <v>Elec_Generators</v>
          </cell>
          <cell r="K756">
            <v>0</v>
          </cell>
          <cell r="N756" t="str">
            <v>Nr</v>
          </cell>
          <cell r="P756" t="str">
            <v>Generators</v>
          </cell>
          <cell r="Q756">
            <v>0</v>
          </cell>
          <cell r="R756" t="str">
            <v>Nr</v>
          </cell>
        </row>
        <row r="757">
          <cell r="C757" t="str">
            <v>Elec_Transformers</v>
          </cell>
          <cell r="K757">
            <v>0</v>
          </cell>
          <cell r="N757" t="str">
            <v>Nr</v>
          </cell>
          <cell r="P757" t="str">
            <v>Transformers</v>
          </cell>
          <cell r="Q757">
            <v>0</v>
          </cell>
          <cell r="R757" t="str">
            <v>Nr</v>
          </cell>
        </row>
        <row r="758">
          <cell r="C758" t="str">
            <v>Elec_UPS</v>
          </cell>
          <cell r="K758">
            <v>0</v>
          </cell>
          <cell r="N758" t="str">
            <v>Nr</v>
          </cell>
          <cell r="P758" t="str">
            <v>UPS</v>
          </cell>
          <cell r="Q758">
            <v>0</v>
          </cell>
          <cell r="R758" t="str">
            <v>Nr</v>
          </cell>
        </row>
        <row r="759">
          <cell r="C759" t="str">
            <v>Elec_HV_Panels</v>
          </cell>
          <cell r="K759">
            <v>0</v>
          </cell>
          <cell r="N759" t="str">
            <v>Nr</v>
          </cell>
          <cell r="P759" t="str">
            <v>High Voltage Panels</v>
          </cell>
          <cell r="Q759">
            <v>0</v>
          </cell>
          <cell r="R759" t="str">
            <v>Nr</v>
          </cell>
        </row>
        <row r="760">
          <cell r="C760" t="str">
            <v>Elec_LV_Panels</v>
          </cell>
          <cell r="K760">
            <v>1</v>
          </cell>
          <cell r="N760" t="str">
            <v>Nr</v>
          </cell>
          <cell r="P760" t="str">
            <v>Low Voltage Panels</v>
          </cell>
          <cell r="Q760">
            <v>1</v>
          </cell>
          <cell r="R760" t="str">
            <v>Nr</v>
          </cell>
        </row>
        <row r="761">
          <cell r="C761" t="str">
            <v>Elec_HVAC_Panels</v>
          </cell>
          <cell r="K761">
            <v>0</v>
          </cell>
          <cell r="N761" t="str">
            <v>Nr</v>
          </cell>
          <cell r="P761" t="str">
            <v>HV AC Panels</v>
          </cell>
          <cell r="Q761">
            <v>0</v>
          </cell>
          <cell r="R761" t="str">
            <v>Nr</v>
          </cell>
        </row>
        <row r="762">
          <cell r="C762" t="str">
            <v>Elec_Distribution_Boards</v>
          </cell>
          <cell r="K762">
            <v>1</v>
          </cell>
          <cell r="N762" t="str">
            <v>Nr</v>
          </cell>
          <cell r="P762" t="str">
            <v>Power Distribution Boards</v>
          </cell>
          <cell r="Q762">
            <v>1</v>
          </cell>
          <cell r="R762" t="str">
            <v>Nr</v>
          </cell>
        </row>
        <row r="763">
          <cell r="C763" t="str">
            <v>Elec_Distribution_sub_mains</v>
          </cell>
          <cell r="K763">
            <v>0</v>
          </cell>
          <cell r="N763" t="str">
            <v>Nr</v>
          </cell>
          <cell r="P763" t="str">
            <v>sub mains boards</v>
          </cell>
          <cell r="Q763">
            <v>0</v>
          </cell>
          <cell r="R763" t="str">
            <v>Nr</v>
          </cell>
        </row>
        <row r="764">
          <cell r="C764" t="str">
            <v>Lighting_fittings_luminaire_2x18</v>
          </cell>
          <cell r="K764">
            <v>0</v>
          </cell>
          <cell r="N764" t="str">
            <v>Nr</v>
          </cell>
          <cell r="P764" t="str">
            <v>Lighting fittings luminaire 2x18W</v>
          </cell>
          <cell r="Q764">
            <v>0</v>
          </cell>
          <cell r="R764" t="str">
            <v>Nr</v>
          </cell>
        </row>
        <row r="765">
          <cell r="C765" t="str">
            <v>Lighting_fittings_luminaire_3x18</v>
          </cell>
          <cell r="K765">
            <v>81</v>
          </cell>
          <cell r="N765" t="str">
            <v>Nr</v>
          </cell>
          <cell r="P765" t="str">
            <v>Lighting fittings luminaire 3x18W</v>
          </cell>
          <cell r="Q765">
            <v>81</v>
          </cell>
          <cell r="R765" t="str">
            <v>Nr</v>
          </cell>
        </row>
        <row r="766">
          <cell r="C766" t="str">
            <v>Lighting_fittings_luminaire_2x36</v>
          </cell>
          <cell r="K766">
            <v>197</v>
          </cell>
          <cell r="N766" t="str">
            <v>Nr</v>
          </cell>
          <cell r="P766" t="str">
            <v>Lighting fittings luminaire 2x36W</v>
          </cell>
          <cell r="Q766">
            <v>197</v>
          </cell>
          <cell r="R766" t="str">
            <v>Nr</v>
          </cell>
        </row>
        <row r="767">
          <cell r="C767" t="str">
            <v>Lighting_fittings_luminaire_3x36</v>
          </cell>
          <cell r="K767">
            <v>77</v>
          </cell>
          <cell r="N767" t="str">
            <v>Nr</v>
          </cell>
          <cell r="P767" t="str">
            <v>Lighting fittings luminaire 3x36W</v>
          </cell>
          <cell r="Q767">
            <v>77</v>
          </cell>
          <cell r="R767" t="str">
            <v>Nr</v>
          </cell>
        </row>
        <row r="768">
          <cell r="C768" t="str">
            <v>Lighting_fittings_luminaire_4x36</v>
          </cell>
          <cell r="K768">
            <v>4</v>
          </cell>
          <cell r="N768" t="str">
            <v>Nr</v>
          </cell>
          <cell r="P768" t="str">
            <v>Lighting fittings luminaire 4x36W</v>
          </cell>
          <cell r="Q768">
            <v>4</v>
          </cell>
          <cell r="R768" t="str">
            <v>Nr</v>
          </cell>
        </row>
        <row r="769">
          <cell r="C769" t="str">
            <v>Lighting_fittings_downlighter_1x13</v>
          </cell>
          <cell r="K769">
            <v>0</v>
          </cell>
          <cell r="N769" t="str">
            <v>Nr</v>
          </cell>
          <cell r="P769" t="str">
            <v>Lighting fittings downlighter 1x13W</v>
          </cell>
          <cell r="Q769">
            <v>0</v>
          </cell>
          <cell r="R769" t="str">
            <v>Nr</v>
          </cell>
        </row>
        <row r="770">
          <cell r="C770" t="str">
            <v>Lighting_fittings_downlighter_2x13</v>
          </cell>
          <cell r="K770">
            <v>2</v>
          </cell>
          <cell r="N770" t="str">
            <v>Nr</v>
          </cell>
          <cell r="P770" t="str">
            <v>Lighting fittings downlighter 2x13W</v>
          </cell>
          <cell r="Q770">
            <v>2</v>
          </cell>
          <cell r="R770" t="str">
            <v>Nr</v>
          </cell>
        </row>
        <row r="771">
          <cell r="C771" t="str">
            <v>Lighting_fittings_downlighter_1x18</v>
          </cell>
          <cell r="K771">
            <v>6</v>
          </cell>
          <cell r="N771" t="str">
            <v>Nr</v>
          </cell>
          <cell r="P771" t="str">
            <v>Lighting fittings downlighter 1x18W</v>
          </cell>
          <cell r="Q771">
            <v>6</v>
          </cell>
          <cell r="R771" t="str">
            <v>Nr</v>
          </cell>
        </row>
        <row r="772">
          <cell r="C772" t="str">
            <v>Lighting_fittings_high_bay_1x250</v>
          </cell>
          <cell r="K772">
            <v>0</v>
          </cell>
          <cell r="N772" t="str">
            <v>Nr</v>
          </cell>
          <cell r="P772" t="str">
            <v>Lighting fittings high bay 250W</v>
          </cell>
          <cell r="Q772">
            <v>0</v>
          </cell>
          <cell r="R772" t="str">
            <v>Nr</v>
          </cell>
        </row>
        <row r="773">
          <cell r="C773" t="str">
            <v>Lighting_fittings_high_bay_1x400</v>
          </cell>
          <cell r="K773">
            <v>0</v>
          </cell>
          <cell r="N773" t="str">
            <v>Nr</v>
          </cell>
          <cell r="P773" t="str">
            <v>Lighting fittings high bay 400W</v>
          </cell>
          <cell r="Q773">
            <v>0</v>
          </cell>
          <cell r="R773" t="str">
            <v>Nr</v>
          </cell>
        </row>
        <row r="774">
          <cell r="C774" t="str">
            <v>Lighting_fittings_SON</v>
          </cell>
          <cell r="K774">
            <v>0</v>
          </cell>
          <cell r="N774" t="str">
            <v>Nr</v>
          </cell>
          <cell r="P774" t="str">
            <v>Lighting fittings SON</v>
          </cell>
          <cell r="Q774">
            <v>0</v>
          </cell>
          <cell r="R774" t="str">
            <v>Nr</v>
          </cell>
        </row>
        <row r="775">
          <cell r="C775" t="str">
            <v>Lighting_fittings_beamlight</v>
          </cell>
          <cell r="K775">
            <v>0</v>
          </cell>
          <cell r="N775" t="str">
            <v>Nr</v>
          </cell>
          <cell r="P775" t="str">
            <v>Lighting fittings beam light</v>
          </cell>
          <cell r="Q775">
            <v>0</v>
          </cell>
          <cell r="R775" t="str">
            <v>Nr</v>
          </cell>
        </row>
        <row r="776">
          <cell r="C776" t="str">
            <v>Lighting_fittings_display</v>
          </cell>
          <cell r="K776">
            <v>0</v>
          </cell>
          <cell r="N776" t="str">
            <v>Nr</v>
          </cell>
          <cell r="P776" t="str">
            <v>Lighting fittings display</v>
          </cell>
          <cell r="Q776">
            <v>0</v>
          </cell>
          <cell r="R776" t="str">
            <v>Nr</v>
          </cell>
        </row>
        <row r="777">
          <cell r="C777" t="str">
            <v>Lighting_fittings_obstruction_lights</v>
          </cell>
          <cell r="K777">
            <v>0</v>
          </cell>
          <cell r="N777" t="str">
            <v>Nr</v>
          </cell>
          <cell r="P777" t="str">
            <v>Lighting fittings obstruction lights</v>
          </cell>
          <cell r="Q777">
            <v>0</v>
          </cell>
          <cell r="R777" t="str">
            <v>Nr</v>
          </cell>
        </row>
        <row r="778">
          <cell r="C778" t="str">
            <v>Lighting_fittings</v>
          </cell>
          <cell r="K778">
            <v>367</v>
          </cell>
          <cell r="N778" t="str">
            <v>Nr</v>
          </cell>
          <cell r="P778" t="str">
            <v>Lighting fittings</v>
          </cell>
          <cell r="Q778">
            <v>367</v>
          </cell>
          <cell r="R778" t="str">
            <v>Nr</v>
          </cell>
        </row>
        <row r="779">
          <cell r="C779" t="str">
            <v>Lighting_emergency_invertors</v>
          </cell>
          <cell r="K779">
            <v>70.497175141242934</v>
          </cell>
          <cell r="N779" t="str">
            <v>Nr</v>
          </cell>
          <cell r="P779" t="str">
            <v>Lighting: exmergency light invertors</v>
          </cell>
          <cell r="Q779">
            <v>70.497175141242934</v>
          </cell>
          <cell r="R779" t="str">
            <v>Nr</v>
          </cell>
        </row>
        <row r="780">
          <cell r="C780" t="str">
            <v>Lighting_external_luminares</v>
          </cell>
          <cell r="K780">
            <v>0</v>
          </cell>
          <cell r="N780" t="str">
            <v>Nr</v>
          </cell>
          <cell r="P780" t="str">
            <v>Lighting: external luminaries</v>
          </cell>
          <cell r="Q780">
            <v>0</v>
          </cell>
          <cell r="R780" t="str">
            <v>Nr</v>
          </cell>
        </row>
        <row r="782">
          <cell r="C782" t="str">
            <v>GAS (5I)</v>
          </cell>
        </row>
        <row r="783">
          <cell r="C783" t="str">
            <v>Gas_</v>
          </cell>
          <cell r="K783">
            <v>0</v>
          </cell>
          <cell r="N783" t="str">
            <v>Nr</v>
          </cell>
          <cell r="P783" t="str">
            <v>Gas installations</v>
          </cell>
          <cell r="Q783">
            <v>0</v>
          </cell>
          <cell r="R783" t="str">
            <v>Nr</v>
          </cell>
        </row>
        <row r="785">
          <cell r="C785" t="str">
            <v>TRANSPORT (5J)</v>
          </cell>
        </row>
        <row r="786">
          <cell r="C786" t="str">
            <v>Transport_lifts_passenger</v>
          </cell>
          <cell r="K786">
            <v>0</v>
          </cell>
          <cell r="N786" t="str">
            <v>Nr</v>
          </cell>
          <cell r="P786" t="str">
            <v xml:space="preserve">Lifts passenger </v>
          </cell>
          <cell r="Q786">
            <v>0</v>
          </cell>
          <cell r="R786" t="str">
            <v>Nr</v>
          </cell>
        </row>
        <row r="787">
          <cell r="C787" t="str">
            <v>Transport_lifts_goods</v>
          </cell>
          <cell r="K787">
            <v>0</v>
          </cell>
          <cell r="N787" t="str">
            <v>Nr</v>
          </cell>
          <cell r="P787" t="str">
            <v xml:space="preserve">Lifts goods </v>
          </cell>
          <cell r="Q787">
            <v>0</v>
          </cell>
          <cell r="R787" t="str">
            <v>Nr</v>
          </cell>
        </row>
        <row r="788">
          <cell r="C788" t="str">
            <v>Transport_lifts_wall_climber</v>
          </cell>
          <cell r="K788">
            <v>0</v>
          </cell>
          <cell r="N788" t="str">
            <v>Nr</v>
          </cell>
          <cell r="P788" t="str">
            <v>Lifts wall climber/feature</v>
          </cell>
          <cell r="Q788">
            <v>0</v>
          </cell>
          <cell r="R788" t="str">
            <v>Nr</v>
          </cell>
        </row>
        <row r="789">
          <cell r="C789" t="str">
            <v>Transport_lifts_fire</v>
          </cell>
          <cell r="K789">
            <v>0</v>
          </cell>
          <cell r="N789" t="str">
            <v>Nr</v>
          </cell>
          <cell r="P789" t="str">
            <v>Lifts fire access</v>
          </cell>
          <cell r="Q789">
            <v>0</v>
          </cell>
          <cell r="R789" t="str">
            <v>Nr</v>
          </cell>
        </row>
        <row r="790">
          <cell r="C790" t="str">
            <v>Transport_Lifts</v>
          </cell>
          <cell r="K790">
            <v>0</v>
          </cell>
          <cell r="N790" t="str">
            <v>Nr</v>
          </cell>
          <cell r="P790" t="str">
            <v>Total number of lifts</v>
          </cell>
          <cell r="Q790">
            <v>0</v>
          </cell>
          <cell r="R790" t="str">
            <v>Nr</v>
          </cell>
        </row>
        <row r="791">
          <cell r="C791" t="str">
            <v>Transport_disabled_access</v>
          </cell>
          <cell r="K791">
            <v>0</v>
          </cell>
          <cell r="N791" t="str">
            <v>Nr</v>
          </cell>
          <cell r="P791" t="str">
            <v>Lifts disabled access</v>
          </cell>
          <cell r="Q791">
            <v>0</v>
          </cell>
          <cell r="R791" t="str">
            <v>Nr</v>
          </cell>
        </row>
        <row r="792">
          <cell r="C792" t="str">
            <v>Transport_disabled_hoists</v>
          </cell>
          <cell r="K792">
            <v>0</v>
          </cell>
          <cell r="N792" t="str">
            <v>Nr</v>
          </cell>
          <cell r="P792" t="str">
            <v>Lifts disabled access</v>
          </cell>
          <cell r="Q792">
            <v>0</v>
          </cell>
          <cell r="R792" t="str">
            <v>Nr</v>
          </cell>
        </row>
        <row r="793">
          <cell r="C793" t="str">
            <v>Transport_dumb waiter</v>
          </cell>
          <cell r="K793">
            <v>0</v>
          </cell>
          <cell r="N793" t="str">
            <v>Nr</v>
          </cell>
          <cell r="P793" t="str">
            <v>Lifts dumb waiter</v>
          </cell>
          <cell r="Q793">
            <v>0</v>
          </cell>
          <cell r="R793" t="str">
            <v>Nr</v>
          </cell>
        </row>
        <row r="794">
          <cell r="C794" t="str">
            <v>Transport_Cranes</v>
          </cell>
          <cell r="K794">
            <v>0</v>
          </cell>
          <cell r="N794" t="str">
            <v>Nr</v>
          </cell>
          <cell r="P794" t="str">
            <v>Transport: Cranes</v>
          </cell>
          <cell r="Q794">
            <v>0</v>
          </cell>
          <cell r="R794" t="str">
            <v>Nr</v>
          </cell>
        </row>
        <row r="796">
          <cell r="C796" t="str">
            <v>PROTECTIVE INSTALLATIONS (5K)</v>
          </cell>
        </row>
        <row r="797">
          <cell r="C797" t="str">
            <v>Fire_blankets</v>
          </cell>
          <cell r="K797">
            <v>0</v>
          </cell>
          <cell r="N797" t="str">
            <v>Nr</v>
          </cell>
          <cell r="P797" t="str">
            <v>Fire: blankets</v>
          </cell>
          <cell r="Q797">
            <v>0</v>
          </cell>
          <cell r="R797" t="str">
            <v>Nr</v>
          </cell>
        </row>
        <row r="798">
          <cell r="C798" t="str">
            <v>Fire_extinguishers</v>
          </cell>
          <cell r="K798">
            <v>0</v>
          </cell>
          <cell r="N798" t="str">
            <v>Nr</v>
          </cell>
          <cell r="P798" t="str">
            <v>Fire: extinguishers</v>
          </cell>
          <cell r="Q798">
            <v>0</v>
          </cell>
          <cell r="R798" t="str">
            <v>Nr</v>
          </cell>
        </row>
        <row r="799">
          <cell r="C799" t="str">
            <v>VESDA_systems</v>
          </cell>
          <cell r="K799">
            <v>0</v>
          </cell>
          <cell r="N799" t="str">
            <v>Nr</v>
          </cell>
          <cell r="P799" t="str">
            <v>VESDA systems</v>
          </cell>
          <cell r="Q799">
            <v>0</v>
          </cell>
          <cell r="R799" t="str">
            <v>Nr</v>
          </cell>
        </row>
        <row r="800">
          <cell r="C800" t="str">
            <v>Sprinklers_outlets</v>
          </cell>
          <cell r="K800">
            <v>0</v>
          </cell>
          <cell r="N800" t="str">
            <v>Nr</v>
          </cell>
          <cell r="P800" t="str">
            <v>Security: cameras moveable</v>
          </cell>
          <cell r="Q800">
            <v>0</v>
          </cell>
          <cell r="R800" t="str">
            <v>Nr</v>
          </cell>
        </row>
        <row r="801">
          <cell r="C801" t="str">
            <v>Security_cameras_moveable</v>
          </cell>
          <cell r="K801">
            <v>0</v>
          </cell>
          <cell r="N801" t="str">
            <v>Nr</v>
          </cell>
          <cell r="P801" t="str">
            <v>Security: cameras moveable</v>
          </cell>
          <cell r="Q801">
            <v>0</v>
          </cell>
          <cell r="R801" t="str">
            <v>Nr</v>
          </cell>
        </row>
        <row r="802">
          <cell r="C802" t="str">
            <v>Security_cameras_static</v>
          </cell>
          <cell r="K802">
            <v>0</v>
          </cell>
          <cell r="N802" t="str">
            <v>Nr</v>
          </cell>
          <cell r="P802" t="str">
            <v>Security: cameras static</v>
          </cell>
          <cell r="Q802">
            <v>0</v>
          </cell>
          <cell r="R802" t="str">
            <v>Nr</v>
          </cell>
        </row>
        <row r="803">
          <cell r="C803" t="str">
            <v>Security_PIR</v>
          </cell>
          <cell r="K803">
            <v>0</v>
          </cell>
          <cell r="N803" t="str">
            <v>Nr</v>
          </cell>
          <cell r="P803" t="str">
            <v>Security: PIR</v>
          </cell>
          <cell r="Q803">
            <v>0</v>
          </cell>
          <cell r="R803" t="str">
            <v>Nr</v>
          </cell>
        </row>
        <row r="804">
          <cell r="C804" t="str">
            <v>Security_intercoms</v>
          </cell>
          <cell r="K804">
            <v>0</v>
          </cell>
          <cell r="N804" t="str">
            <v>Nr</v>
          </cell>
          <cell r="P804" t="str">
            <v>Security: intercoms</v>
          </cell>
          <cell r="Q804">
            <v>0</v>
          </cell>
          <cell r="R804" t="str">
            <v>Nr</v>
          </cell>
        </row>
        <row r="805">
          <cell r="C805" t="str">
            <v>Security_door_access</v>
          </cell>
          <cell r="K805">
            <v>0</v>
          </cell>
          <cell r="N805" t="str">
            <v>Nr</v>
          </cell>
          <cell r="P805" t="str">
            <v>Security: door access control</v>
          </cell>
          <cell r="Q805">
            <v>0</v>
          </cell>
          <cell r="R805" t="str">
            <v>Nr</v>
          </cell>
        </row>
        <row r="807">
          <cell r="C807" t="str">
            <v>COMMUNICATIONS (5L)</v>
          </cell>
        </row>
        <row r="808">
          <cell r="C808" t="str">
            <v>Audio_Visual_Plasma_screens</v>
          </cell>
          <cell r="K808">
            <v>0</v>
          </cell>
          <cell r="N808" t="str">
            <v>Nr</v>
          </cell>
          <cell r="P808" t="str">
            <v>Audio Visual Plasma screens</v>
          </cell>
          <cell r="Q808">
            <v>0</v>
          </cell>
          <cell r="R808" t="str">
            <v>Nr</v>
          </cell>
        </row>
        <row r="809">
          <cell r="C809" t="str">
            <v>Audio_Visual_Projectors</v>
          </cell>
          <cell r="K809">
            <v>0</v>
          </cell>
          <cell r="N809" t="str">
            <v>Nr</v>
          </cell>
          <cell r="P809" t="str">
            <v>Audio Visual Projectors</v>
          </cell>
          <cell r="Q809">
            <v>0</v>
          </cell>
          <cell r="R809" t="str">
            <v>Nr</v>
          </cell>
        </row>
        <row r="810">
          <cell r="C810" t="str">
            <v>Audio_Visual_Room_installations</v>
          </cell>
          <cell r="K810">
            <v>0</v>
          </cell>
          <cell r="N810" t="str">
            <v>Nr</v>
          </cell>
          <cell r="P810" t="str">
            <v>Audio Visual Room installations</v>
          </cell>
          <cell r="Q810">
            <v>0</v>
          </cell>
          <cell r="R810" t="str">
            <v>Nr</v>
          </cell>
        </row>
        <row r="811">
          <cell r="C811" t="str">
            <v>Data_cabinets</v>
          </cell>
          <cell r="K811">
            <v>0</v>
          </cell>
          <cell r="N811" t="str">
            <v>Nr</v>
          </cell>
          <cell r="P811" t="str">
            <v xml:space="preserve">Data: cabinets </v>
          </cell>
          <cell r="Q811">
            <v>0</v>
          </cell>
          <cell r="R811" t="str">
            <v>Nr</v>
          </cell>
        </row>
        <row r="812">
          <cell r="C812" t="str">
            <v>Data_Patching_frames</v>
          </cell>
          <cell r="K812">
            <v>0</v>
          </cell>
          <cell r="N812" t="str">
            <v>Nr</v>
          </cell>
          <cell r="P812" t="str">
            <v xml:space="preserve">Data: Patching frames </v>
          </cell>
          <cell r="Q812">
            <v>0</v>
          </cell>
          <cell r="R812" t="str">
            <v>Nr</v>
          </cell>
        </row>
        <row r="814">
          <cell r="C814" t="str">
            <v>SPECIAL INSTALLATIONS (5M)</v>
          </cell>
        </row>
        <row r="815">
          <cell r="C815" t="str">
            <v>Special_</v>
          </cell>
          <cell r="K815">
            <v>0</v>
          </cell>
          <cell r="N815" t="str">
            <v>Nr</v>
          </cell>
          <cell r="P815" t="str">
            <v xml:space="preserve">Special: </v>
          </cell>
          <cell r="Q815">
            <v>0</v>
          </cell>
          <cell r="R815" t="str">
            <v>Nr</v>
          </cell>
        </row>
        <row r="817">
          <cell r="C817" t="str">
            <v>SITEWORKS (6A)</v>
          </cell>
        </row>
        <row r="819">
          <cell r="C819" t="str">
            <v>Siteworks</v>
          </cell>
          <cell r="K819">
            <v>9161</v>
          </cell>
          <cell r="N819" t="str">
            <v>m²</v>
          </cell>
          <cell r="P819" t="str">
            <v>Siteworks area</v>
          </cell>
          <cell r="Q819">
            <v>9161</v>
          </cell>
          <cell r="R819" t="str">
            <v>m²</v>
          </cell>
        </row>
        <row r="820">
          <cell r="G820">
            <v>11000</v>
          </cell>
          <cell r="H820">
            <v>1</v>
          </cell>
          <cell r="K820">
            <v>11000</v>
          </cell>
          <cell r="O820" t="str">
            <v>Site_area</v>
          </cell>
        </row>
        <row r="821">
          <cell r="F821">
            <v>-1</v>
          </cell>
          <cell r="G821">
            <v>1839</v>
          </cell>
          <cell r="H821">
            <v>1</v>
          </cell>
          <cell r="K821">
            <v>-1839</v>
          </cell>
          <cell r="O821" t="str">
            <v>Ground_slab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N826" t="str">
            <v>End</v>
          </cell>
        </row>
        <row r="828">
          <cell r="C828" t="str">
            <v>Siteworks_roads</v>
          </cell>
          <cell r="K828">
            <v>940</v>
          </cell>
          <cell r="N828" t="str">
            <v>m²</v>
          </cell>
          <cell r="P828" t="str">
            <v>Surface: roads</v>
          </cell>
          <cell r="Q828">
            <v>940</v>
          </cell>
          <cell r="R828" t="str">
            <v>m²</v>
          </cell>
        </row>
        <row r="829">
          <cell r="C829" t="str">
            <v>Siteworks_car_parking</v>
          </cell>
          <cell r="K829">
            <v>0</v>
          </cell>
          <cell r="N829" t="str">
            <v>m²</v>
          </cell>
          <cell r="P829" t="str">
            <v>Surface: car parking</v>
          </cell>
          <cell r="Q829">
            <v>0</v>
          </cell>
          <cell r="R829" t="str">
            <v>m²</v>
          </cell>
        </row>
        <row r="830">
          <cell r="C830" t="str">
            <v>Siteworks_paving_tarmac</v>
          </cell>
          <cell r="K830">
            <v>1928</v>
          </cell>
          <cell r="N830" t="str">
            <v>m²</v>
          </cell>
          <cell r="P830" t="str">
            <v>Surface: tarmac paving</v>
          </cell>
          <cell r="Q830">
            <v>1928</v>
          </cell>
          <cell r="R830" t="str">
            <v>m²</v>
          </cell>
        </row>
        <row r="831">
          <cell r="C831" t="str">
            <v>Siteworks_paving_safety</v>
          </cell>
          <cell r="K831">
            <v>295</v>
          </cell>
          <cell r="N831" t="str">
            <v>m²</v>
          </cell>
          <cell r="P831" t="str">
            <v>Surface: safety paving</v>
          </cell>
          <cell r="Q831">
            <v>295</v>
          </cell>
          <cell r="R831" t="str">
            <v>m²</v>
          </cell>
        </row>
        <row r="832">
          <cell r="C832" t="str">
            <v>Siteworks_paving_TimberTech</v>
          </cell>
          <cell r="K832">
            <v>100</v>
          </cell>
          <cell r="N832" t="str">
            <v>m²</v>
          </cell>
          <cell r="P832" t="str">
            <v>Surface: Timber Tech paving</v>
          </cell>
          <cell r="Q832">
            <v>100</v>
          </cell>
          <cell r="R832" t="str">
            <v>m²</v>
          </cell>
        </row>
        <row r="833">
          <cell r="C833" t="str">
            <v>Siteworks_paving_slabs</v>
          </cell>
          <cell r="K833">
            <v>170</v>
          </cell>
          <cell r="N833" t="str">
            <v>m²</v>
          </cell>
          <cell r="P833" t="str">
            <v>Surface: paving slabs</v>
          </cell>
          <cell r="Q833">
            <v>170</v>
          </cell>
          <cell r="R833" t="str">
            <v>m²</v>
          </cell>
        </row>
        <row r="834">
          <cell r="C834" t="str">
            <v>Siteworks_paving_block</v>
          </cell>
          <cell r="K834">
            <v>93</v>
          </cell>
          <cell r="N834" t="str">
            <v>m²</v>
          </cell>
          <cell r="P834" t="str">
            <v>Surface: block paving</v>
          </cell>
          <cell r="Q834">
            <v>93</v>
          </cell>
          <cell r="R834" t="str">
            <v>m²</v>
          </cell>
        </row>
        <row r="835">
          <cell r="C835" t="str">
            <v>Siteworks_paving_block_grascrete</v>
          </cell>
          <cell r="K835">
            <v>0</v>
          </cell>
          <cell r="N835" t="str">
            <v>m²</v>
          </cell>
          <cell r="P835" t="str">
            <v>Surface: block paving grascrete</v>
          </cell>
          <cell r="Q835">
            <v>0</v>
          </cell>
          <cell r="R835" t="str">
            <v>m²</v>
          </cell>
        </row>
        <row r="836">
          <cell r="C836" t="str">
            <v>Siteworks_planting</v>
          </cell>
          <cell r="K836">
            <v>200</v>
          </cell>
          <cell r="N836" t="str">
            <v>m²</v>
          </cell>
          <cell r="P836" t="str">
            <v>Surface: planting</v>
          </cell>
          <cell r="Q836">
            <v>200</v>
          </cell>
          <cell r="R836" t="str">
            <v>m²</v>
          </cell>
        </row>
        <row r="837">
          <cell r="C837" t="str">
            <v>Siteworks_grass_seed</v>
          </cell>
          <cell r="K837">
            <v>1454</v>
          </cell>
          <cell r="N837" t="str">
            <v>m²</v>
          </cell>
          <cell r="P837" t="str">
            <v>Surface: grass seed</v>
          </cell>
          <cell r="Q837">
            <v>1454</v>
          </cell>
          <cell r="R837" t="str">
            <v>m²</v>
          </cell>
        </row>
        <row r="838">
          <cell r="C838" t="str">
            <v>Siteworks_grass_turf</v>
          </cell>
          <cell r="K838">
            <v>622</v>
          </cell>
          <cell r="N838" t="str">
            <v>m²</v>
          </cell>
          <cell r="P838" t="str">
            <v>Surface: grass turf</v>
          </cell>
          <cell r="Q838">
            <v>622</v>
          </cell>
          <cell r="R838" t="str">
            <v>m²</v>
          </cell>
        </row>
        <row r="839">
          <cell r="C839" t="str">
            <v>Siteworks_unallocated</v>
          </cell>
          <cell r="K839">
            <v>3359</v>
          </cell>
          <cell r="N839" t="str">
            <v>m²</v>
          </cell>
          <cell r="P839" t="str">
            <v>Surface: grass</v>
          </cell>
          <cell r="Q839">
            <v>3359</v>
          </cell>
          <cell r="R839" t="str">
            <v>m²</v>
          </cell>
        </row>
        <row r="840">
          <cell r="C840" t="str">
            <v>Siteworks_check_total</v>
          </cell>
          <cell r="K840">
            <v>9161</v>
          </cell>
          <cell r="N840" t="str">
            <v>m²</v>
          </cell>
          <cell r="P840" t="str">
            <v>Surface: total check area</v>
          </cell>
          <cell r="Q840">
            <v>9161</v>
          </cell>
          <cell r="R840" t="str">
            <v>m²</v>
          </cell>
        </row>
        <row r="841">
          <cell r="C841" t="str">
            <v>Car_spaces</v>
          </cell>
          <cell r="K841">
            <v>40</v>
          </cell>
          <cell r="N841" t="str">
            <v>Nr</v>
          </cell>
          <cell r="P841" t="str">
            <v>Car spaces</v>
          </cell>
          <cell r="Q841">
            <v>40</v>
          </cell>
          <cell r="R841" t="str">
            <v>Nr</v>
          </cell>
        </row>
        <row r="842">
          <cell r="C842" t="str">
            <v>Car_space_area_per_space</v>
          </cell>
          <cell r="K842">
            <v>22.5</v>
          </cell>
          <cell r="N842" t="str">
            <v>m²</v>
          </cell>
          <cell r="P842" t="str">
            <v>Car space area / space</v>
          </cell>
          <cell r="Q842">
            <v>22.5</v>
          </cell>
          <cell r="R842" t="str">
            <v>m²</v>
          </cell>
        </row>
        <row r="843">
          <cell r="C843" t="str">
            <v>Siteworks_kerbs_Roads</v>
          </cell>
          <cell r="K843">
            <v>155</v>
          </cell>
          <cell r="N843" t="str">
            <v>m</v>
          </cell>
          <cell r="P843" t="str">
            <v>Surface: Road Kerb</v>
          </cell>
          <cell r="Q843">
            <v>155</v>
          </cell>
          <cell r="R843" t="str">
            <v>m</v>
          </cell>
        </row>
        <row r="844">
          <cell r="C844" t="str">
            <v>Siteworks_kerbs_paving</v>
          </cell>
          <cell r="K844">
            <v>223</v>
          </cell>
          <cell r="N844" t="str">
            <v>m</v>
          </cell>
          <cell r="P844" t="str">
            <v>Surface: paving Kerb</v>
          </cell>
          <cell r="Q844">
            <v>223</v>
          </cell>
          <cell r="R844" t="str">
            <v>m</v>
          </cell>
        </row>
        <row r="845">
          <cell r="C845" t="str">
            <v>Siteworks_road_paint</v>
          </cell>
          <cell r="K845">
            <v>0</v>
          </cell>
          <cell r="N845" t="str">
            <v>m</v>
          </cell>
          <cell r="P845" t="str">
            <v>Surface: road paint</v>
          </cell>
          <cell r="Q845">
            <v>0</v>
          </cell>
          <cell r="R845" t="str">
            <v>m</v>
          </cell>
        </row>
        <row r="846">
          <cell r="C846" t="str">
            <v>Site_works_grading</v>
          </cell>
          <cell r="K846">
            <v>0</v>
          </cell>
          <cell r="N846" t="str">
            <v>m²</v>
          </cell>
          <cell r="P846" t="str">
            <v>Site works: grading</v>
          </cell>
          <cell r="Q846">
            <v>0</v>
          </cell>
          <cell r="R846" t="str">
            <v>m²</v>
          </cell>
        </row>
        <row r="847">
          <cell r="C847" t="str">
            <v>Siteworks_steps</v>
          </cell>
          <cell r="K847">
            <v>21</v>
          </cell>
          <cell r="N847" t="str">
            <v>m²</v>
          </cell>
          <cell r="P847" t="str">
            <v>Site works: steps</v>
          </cell>
          <cell r="Q847">
            <v>21</v>
          </cell>
          <cell r="R847" t="str">
            <v>m²</v>
          </cell>
        </row>
        <row r="848">
          <cell r="C848" t="str">
            <v>Siteworks_steps_handrails</v>
          </cell>
          <cell r="K848">
            <v>12</v>
          </cell>
          <cell r="N848" t="str">
            <v>m</v>
          </cell>
          <cell r="P848" t="str">
            <v>Siteworks: handrails to stepsgrading</v>
          </cell>
          <cell r="Q848">
            <v>12</v>
          </cell>
          <cell r="R848" t="str">
            <v>m</v>
          </cell>
        </row>
        <row r="849">
          <cell r="C849" t="str">
            <v>Planting_trees</v>
          </cell>
          <cell r="K849">
            <v>0</v>
          </cell>
          <cell r="N849" t="str">
            <v>Nr</v>
          </cell>
          <cell r="P849" t="str">
            <v>Planting trees</v>
          </cell>
          <cell r="Q849">
            <v>0</v>
          </cell>
          <cell r="R849" t="str">
            <v>Nr</v>
          </cell>
        </row>
        <row r="850">
          <cell r="C850" t="str">
            <v>Fencing_brick_wall</v>
          </cell>
          <cell r="K850">
            <v>0</v>
          </cell>
          <cell r="N850" t="str">
            <v>m</v>
          </cell>
          <cell r="P850" t="str">
            <v>Brick screen walls</v>
          </cell>
          <cell r="Q850">
            <v>0</v>
          </cell>
          <cell r="R850" t="str">
            <v>m</v>
          </cell>
        </row>
        <row r="851">
          <cell r="C851" t="str">
            <v>Fencing_palisade</v>
          </cell>
          <cell r="K851">
            <v>166</v>
          </cell>
          <cell r="N851" t="str">
            <v>m</v>
          </cell>
          <cell r="P851" t="str">
            <v>Palisade fencing</v>
          </cell>
          <cell r="Q851">
            <v>166</v>
          </cell>
          <cell r="R851" t="str">
            <v>m</v>
          </cell>
        </row>
        <row r="852">
          <cell r="C852" t="str">
            <v>Fencing_palisade_gates</v>
          </cell>
          <cell r="K852">
            <v>1</v>
          </cell>
          <cell r="N852" t="str">
            <v>Nr</v>
          </cell>
          <cell r="P852" t="str">
            <v>Palisade fencing gates</v>
          </cell>
          <cell r="Q852">
            <v>1</v>
          </cell>
          <cell r="R852" t="str">
            <v>Nr</v>
          </cell>
        </row>
        <row r="853">
          <cell r="C853" t="str">
            <v>Fencing_timber_low</v>
          </cell>
          <cell r="K853">
            <v>15</v>
          </cell>
          <cell r="N853" t="str">
            <v>m</v>
          </cell>
          <cell r="P853" t="str">
            <v>Palisade fencing</v>
          </cell>
          <cell r="Q853">
            <v>15</v>
          </cell>
          <cell r="R853" t="str">
            <v>m</v>
          </cell>
        </row>
        <row r="854">
          <cell r="C854" t="str">
            <v>Fencing_timber_low_gates</v>
          </cell>
          <cell r="K854">
            <v>1</v>
          </cell>
          <cell r="N854" t="str">
            <v>Nr</v>
          </cell>
          <cell r="P854" t="str">
            <v>Fencing: gates</v>
          </cell>
          <cell r="Q854">
            <v>1</v>
          </cell>
          <cell r="R854" t="str">
            <v>Nr</v>
          </cell>
        </row>
        <row r="855">
          <cell r="C855" t="str">
            <v>Siteworks_Walls</v>
          </cell>
          <cell r="K855">
            <v>60</v>
          </cell>
          <cell r="N855" t="str">
            <v>m</v>
          </cell>
          <cell r="P855" t="str">
            <v>Siteworks, walls</v>
          </cell>
          <cell r="Q855">
            <v>60</v>
          </cell>
          <cell r="R855" t="str">
            <v>m</v>
          </cell>
        </row>
        <row r="856">
          <cell r="C856" t="str">
            <v>Siteworks_seats</v>
          </cell>
          <cell r="K856">
            <v>59</v>
          </cell>
          <cell r="N856" t="str">
            <v>Nr</v>
          </cell>
          <cell r="P856" t="str">
            <v>Siteworks, seats</v>
          </cell>
          <cell r="Q856">
            <v>59</v>
          </cell>
          <cell r="R856" t="str">
            <v>Nr</v>
          </cell>
        </row>
        <row r="857">
          <cell r="C857" t="str">
            <v>Siteworks_cycle_stands</v>
          </cell>
          <cell r="K857">
            <v>11</v>
          </cell>
          <cell r="N857" t="str">
            <v>Nr</v>
          </cell>
          <cell r="P857" t="str">
            <v>Siteworks, cycle stands</v>
          </cell>
          <cell r="Q857">
            <v>11</v>
          </cell>
          <cell r="R857" t="str">
            <v>Nr</v>
          </cell>
        </row>
        <row r="858">
          <cell r="C858" t="str">
            <v>Siteworks_play_spring_animals</v>
          </cell>
          <cell r="K858">
            <v>3</v>
          </cell>
          <cell r="N858" t="str">
            <v>Nr</v>
          </cell>
          <cell r="P858" t="str">
            <v>Play equipment, spring animals</v>
          </cell>
          <cell r="Q858">
            <v>3</v>
          </cell>
          <cell r="R858" t="str">
            <v>Nr</v>
          </cell>
        </row>
        <row r="859">
          <cell r="C859" t="str">
            <v>Siteworks_play_climbing_frames</v>
          </cell>
          <cell r="K859">
            <v>3</v>
          </cell>
          <cell r="N859" t="str">
            <v>Nr</v>
          </cell>
          <cell r="P859" t="str">
            <v>Play equipment, climbing frames</v>
          </cell>
          <cell r="Q859">
            <v>3</v>
          </cell>
          <cell r="R859" t="str">
            <v>Nr</v>
          </cell>
        </row>
        <row r="860">
          <cell r="C860" t="str">
            <v>Siteworks_play_shelter</v>
          </cell>
          <cell r="K860">
            <v>3</v>
          </cell>
          <cell r="N860" t="str">
            <v>m²</v>
          </cell>
          <cell r="P860" t="str">
            <v>Play equipment, shelter</v>
          </cell>
          <cell r="Q860">
            <v>44</v>
          </cell>
          <cell r="R860" t="str">
            <v>m²</v>
          </cell>
        </row>
        <row r="862">
          <cell r="C862" t="str">
            <v>DRAINAGE (6B)</v>
          </cell>
        </row>
        <row r="863">
          <cell r="C863" t="str">
            <v>Drainage_m/sitearea</v>
          </cell>
          <cell r="K863">
            <v>6.6666666666666666E-2</v>
          </cell>
          <cell r="N863" t="str">
            <v>m/m²</v>
          </cell>
          <cell r="P863" t="str">
            <v>Drainage: Drain, metres/site</v>
          </cell>
          <cell r="Q863">
            <v>6.6666666666666666E-2</v>
          </cell>
          <cell r="R863" t="str">
            <v>m/m²</v>
          </cell>
        </row>
        <row r="864">
          <cell r="C864" t="str">
            <v>Drainage_pipe_100</v>
          </cell>
          <cell r="K864">
            <v>158</v>
          </cell>
          <cell r="N864" t="str">
            <v>m</v>
          </cell>
          <cell r="P864" t="str">
            <v>Drainage pipe; 100 dia</v>
          </cell>
          <cell r="Q864">
            <v>158</v>
          </cell>
          <cell r="R864" t="str">
            <v>m</v>
          </cell>
        </row>
        <row r="865">
          <cell r="C865" t="str">
            <v>Drainage_pipe_150</v>
          </cell>
          <cell r="K865">
            <v>252</v>
          </cell>
          <cell r="N865" t="str">
            <v>m</v>
          </cell>
          <cell r="P865" t="str">
            <v>Drainage pipe; 150 dia</v>
          </cell>
          <cell r="Q865">
            <v>252</v>
          </cell>
          <cell r="R865" t="str">
            <v>m</v>
          </cell>
        </row>
        <row r="866">
          <cell r="C866" t="str">
            <v>Drainage_pipe_225</v>
          </cell>
          <cell r="K866">
            <v>42</v>
          </cell>
          <cell r="N866" t="str">
            <v>m</v>
          </cell>
          <cell r="P866" t="str">
            <v>Drainage pipe; 225 dia</v>
          </cell>
          <cell r="Q866">
            <v>42</v>
          </cell>
          <cell r="R866" t="str">
            <v>m</v>
          </cell>
        </row>
        <row r="867">
          <cell r="C867" t="str">
            <v>Drainage_Manhole/sitearea</v>
          </cell>
          <cell r="K867">
            <v>5.0000000000000001E-3</v>
          </cell>
          <cell r="N867" t="str">
            <v>Nr/m²</v>
          </cell>
          <cell r="P867" t="str">
            <v>Drainage: Manholes per site area</v>
          </cell>
          <cell r="Q867">
            <v>5.0000000000000001E-3</v>
          </cell>
          <cell r="R867" t="str">
            <v>Nr/m²</v>
          </cell>
        </row>
        <row r="868">
          <cell r="C868" t="str">
            <v>Drainage_Manhole_shallow</v>
          </cell>
          <cell r="K868">
            <v>0</v>
          </cell>
          <cell r="N868" t="str">
            <v>Nr</v>
          </cell>
          <cell r="P868" t="str">
            <v>Drainage: Manhole, shallow</v>
          </cell>
          <cell r="Q868">
            <v>0</v>
          </cell>
          <cell r="R868" t="str">
            <v>Nr</v>
          </cell>
        </row>
        <row r="869">
          <cell r="C869" t="str">
            <v>Drainage_Manhole_intermediate</v>
          </cell>
          <cell r="K869">
            <v>5</v>
          </cell>
          <cell r="N869" t="str">
            <v>Nr</v>
          </cell>
          <cell r="P869" t="str">
            <v>Drainage: Manhole, intermediate</v>
          </cell>
          <cell r="Q869">
            <v>5</v>
          </cell>
          <cell r="R869" t="str">
            <v>Nr</v>
          </cell>
        </row>
        <row r="870">
          <cell r="C870" t="str">
            <v>Drainage_Manhole_deep</v>
          </cell>
          <cell r="K870">
            <v>0</v>
          </cell>
          <cell r="N870" t="str">
            <v>Nr</v>
          </cell>
          <cell r="P870" t="str">
            <v>Drainage: Manhole, deep</v>
          </cell>
          <cell r="Q870">
            <v>0</v>
          </cell>
          <cell r="R870" t="str">
            <v>Nr</v>
          </cell>
        </row>
        <row r="871">
          <cell r="C871" t="str">
            <v>Drainage_Inspection_chambers</v>
          </cell>
          <cell r="K871">
            <v>6</v>
          </cell>
          <cell r="N871" t="str">
            <v>Nr</v>
          </cell>
          <cell r="P871" t="str">
            <v>Drainage: Inspection chambers</v>
          </cell>
          <cell r="Q871">
            <v>6</v>
          </cell>
          <cell r="R871" t="str">
            <v>Nr</v>
          </cell>
        </row>
        <row r="872">
          <cell r="C872" t="str">
            <v>Drainage_soakaways</v>
          </cell>
          <cell r="K872">
            <v>3</v>
          </cell>
          <cell r="N872" t="str">
            <v>Nr</v>
          </cell>
          <cell r="P872" t="str">
            <v>Drainage: soakaways</v>
          </cell>
          <cell r="Q872">
            <v>3</v>
          </cell>
          <cell r="R872" t="str">
            <v>Nr</v>
          </cell>
        </row>
        <row r="873">
          <cell r="C873" t="str">
            <v>Drainage_Channel</v>
          </cell>
          <cell r="K873">
            <v>0</v>
          </cell>
          <cell r="N873" t="str">
            <v>m</v>
          </cell>
          <cell r="P873" t="str">
            <v>Drainage: Channel</v>
          </cell>
          <cell r="Q873">
            <v>0</v>
          </cell>
          <cell r="R873" t="str">
            <v>m</v>
          </cell>
        </row>
        <row r="875">
          <cell r="C875" t="str">
            <v>EXTERNAL SERVICES (6C)</v>
          </cell>
        </row>
        <row r="876">
          <cell r="C876" t="str">
            <v>Services_Trench_water</v>
          </cell>
          <cell r="K876">
            <v>0</v>
          </cell>
          <cell r="N876" t="str">
            <v>m</v>
          </cell>
          <cell r="P876" t="str">
            <v>Services: Trench water</v>
          </cell>
          <cell r="Q876">
            <v>0</v>
          </cell>
          <cell r="R876" t="str">
            <v>m</v>
          </cell>
        </row>
        <row r="877">
          <cell r="C877" t="str">
            <v>Services_Trench_electrical</v>
          </cell>
          <cell r="K877">
            <v>0</v>
          </cell>
          <cell r="N877" t="str">
            <v>m</v>
          </cell>
          <cell r="P877" t="str">
            <v>Services: Trench electrical</v>
          </cell>
          <cell r="Q877">
            <v>0</v>
          </cell>
          <cell r="R877" t="str">
            <v>m</v>
          </cell>
        </row>
        <row r="878">
          <cell r="C878" t="str">
            <v>Services_Cable_pits</v>
          </cell>
          <cell r="K878">
            <v>0</v>
          </cell>
          <cell r="N878" t="str">
            <v>Nr</v>
          </cell>
          <cell r="P878" t="str">
            <v>Services: Cable pits</v>
          </cell>
          <cell r="Q878">
            <v>0</v>
          </cell>
          <cell r="R878" t="str">
            <v>Nr</v>
          </cell>
        </row>
        <row r="880">
          <cell r="C880" t="str">
            <v>MINOR STRUCTURES (6D)</v>
          </cell>
        </row>
        <row r="881">
          <cell r="C881" t="str">
            <v>Minor_Bin_store</v>
          </cell>
          <cell r="K881">
            <v>0</v>
          </cell>
          <cell r="N881" t="str">
            <v>m²</v>
          </cell>
          <cell r="P881" t="str">
            <v>Minor struc.: bin store</v>
          </cell>
          <cell r="Q881">
            <v>0</v>
          </cell>
          <cell r="R881" t="str">
            <v>m²</v>
          </cell>
        </row>
        <row r="882">
          <cell r="C882" t="str">
            <v>Minor_generator_enclosure</v>
          </cell>
          <cell r="K882">
            <v>0</v>
          </cell>
          <cell r="N882" t="str">
            <v>Nr</v>
          </cell>
          <cell r="P882" t="str">
            <v>Minor struc.: generator enclosure</v>
          </cell>
          <cell r="Q882">
            <v>0</v>
          </cell>
          <cell r="R882" t="str">
            <v>Nr</v>
          </cell>
        </row>
        <row r="883">
          <cell r="C883" t="str">
            <v>Minor_substations</v>
          </cell>
          <cell r="K883">
            <v>0</v>
          </cell>
          <cell r="N883" t="str">
            <v>Nr</v>
          </cell>
          <cell r="P883" t="str">
            <v>Minor struc.:  sub station enclosure</v>
          </cell>
          <cell r="Q883">
            <v>0</v>
          </cell>
          <cell r="R883" t="str">
            <v>Nr</v>
          </cell>
        </row>
        <row r="884">
          <cell r="C884" t="str">
            <v>Minor_cycle_stores</v>
          </cell>
          <cell r="K884">
            <v>0</v>
          </cell>
          <cell r="N884" t="str">
            <v>Nr</v>
          </cell>
          <cell r="P884" t="str">
            <v>Minor struc.:  cycle stores</v>
          </cell>
          <cell r="Q884">
            <v>0</v>
          </cell>
          <cell r="R884" t="str">
            <v>Nr</v>
          </cell>
        </row>
        <row r="886">
          <cell r="C886" t="str">
            <v>OTHER CAPITAL COSTS</v>
          </cell>
          <cell r="N886" t="str">
            <v>Nr</v>
          </cell>
          <cell r="Q886">
            <v>0</v>
          </cell>
          <cell r="R886" t="str">
            <v>Nr</v>
          </cell>
        </row>
        <row r="887">
          <cell r="C887" t="str">
            <v>IT_PCs</v>
          </cell>
          <cell r="K887">
            <v>0</v>
          </cell>
          <cell r="N887" t="str">
            <v>Nr</v>
          </cell>
          <cell r="P887" t="str">
            <v>IT: PCs</v>
          </cell>
          <cell r="Q887">
            <v>0</v>
          </cell>
          <cell r="R887" t="str">
            <v>Nr</v>
          </cell>
        </row>
        <row r="888">
          <cell r="C888" t="str">
            <v>IT_PCs_Super_users</v>
          </cell>
          <cell r="K888">
            <v>0</v>
          </cell>
          <cell r="N888" t="str">
            <v>Nr</v>
          </cell>
          <cell r="P888" t="str">
            <v>IT: PCs Super users</v>
          </cell>
          <cell r="Q888">
            <v>0</v>
          </cell>
          <cell r="R888" t="str">
            <v>Nr</v>
          </cell>
        </row>
        <row r="889">
          <cell r="C889" t="str">
            <v>IT_Other_PCs_(training_etc)</v>
          </cell>
          <cell r="K889">
            <v>0</v>
          </cell>
          <cell r="N889" t="str">
            <v>Nr</v>
          </cell>
          <cell r="P889" t="str">
            <v>IT: Other PCs (training etc)</v>
          </cell>
          <cell r="Q889">
            <v>0</v>
          </cell>
          <cell r="R889" t="str">
            <v>Nr</v>
          </cell>
        </row>
        <row r="890">
          <cell r="C890" t="str">
            <v>IT_Network_switch_User_connections</v>
          </cell>
          <cell r="K890">
            <v>0</v>
          </cell>
          <cell r="N890" t="str">
            <v>Nr</v>
          </cell>
          <cell r="P890" t="str">
            <v>IT: Network switch User connections</v>
          </cell>
          <cell r="Q890">
            <v>0</v>
          </cell>
          <cell r="R890" t="str">
            <v>Nr</v>
          </cell>
        </row>
        <row r="891">
          <cell r="C891" t="str">
            <v>IT_Network_switch_Core_connections</v>
          </cell>
          <cell r="K891">
            <v>0</v>
          </cell>
          <cell r="N891" t="str">
            <v>Nr</v>
          </cell>
          <cell r="P891" t="str">
            <v>IT: Network switch Core connections</v>
          </cell>
          <cell r="Q891">
            <v>0</v>
          </cell>
          <cell r="R891" t="str">
            <v>Nr</v>
          </cell>
        </row>
        <row r="892">
          <cell r="C892" t="str">
            <v>Process_equipment_storage</v>
          </cell>
          <cell r="K892">
            <v>0</v>
          </cell>
          <cell r="N892" t="str">
            <v>Nr</v>
          </cell>
          <cell r="P892" t="str">
            <v>Process equipment: storage</v>
          </cell>
          <cell r="Q892">
            <v>0</v>
          </cell>
          <cell r="R892" t="str">
            <v>Nr</v>
          </cell>
        </row>
        <row r="894">
          <cell r="C894" t="str">
            <v>SPECIFICATION OPTIONS</v>
          </cell>
          <cell r="P894" t="str">
            <v>SPECIFICATION OPTIONS</v>
          </cell>
          <cell r="Q894">
            <v>0</v>
          </cell>
          <cell r="R894">
            <v>0</v>
          </cell>
        </row>
        <row r="895">
          <cell r="C895" t="str">
            <v>Option_Fit_out_CAT_A</v>
          </cell>
          <cell r="K895" t="str">
            <v>I</v>
          </cell>
          <cell r="N895" t="str">
            <v>I or X</v>
          </cell>
          <cell r="P895" t="str">
            <v>Optional Cat "A" fit out</v>
          </cell>
          <cell r="Q895" t="str">
            <v>I</v>
          </cell>
          <cell r="R895" t="str">
            <v>I or X</v>
          </cell>
        </row>
        <row r="896">
          <cell r="C896" t="str">
            <v>Option_Infrastructure</v>
          </cell>
          <cell r="K896" t="str">
            <v>I</v>
          </cell>
          <cell r="N896" t="str">
            <v>I or X</v>
          </cell>
          <cell r="P896" t="str">
            <v>Optional Infrastructure costs</v>
          </cell>
          <cell r="Q896" t="str">
            <v>I</v>
          </cell>
          <cell r="R896" t="str">
            <v>I or X</v>
          </cell>
        </row>
        <row r="897">
          <cell r="C897" t="str">
            <v>Option_Fit_out_Enhanced</v>
          </cell>
          <cell r="K897" t="str">
            <v>i</v>
          </cell>
          <cell r="N897" t="str">
            <v>I or X</v>
          </cell>
          <cell r="P897" t="str">
            <v>Optional Enhanced fit out</v>
          </cell>
          <cell r="Q897" t="str">
            <v>i</v>
          </cell>
          <cell r="R897" t="str">
            <v>I or X</v>
          </cell>
        </row>
        <row r="898">
          <cell r="C898" t="str">
            <v>Option_Furniture</v>
          </cell>
          <cell r="K898" t="str">
            <v>X</v>
          </cell>
          <cell r="N898" t="str">
            <v>I or X</v>
          </cell>
          <cell r="P898" t="str">
            <v>Optional furniture</v>
          </cell>
          <cell r="Q898" t="str">
            <v>X</v>
          </cell>
          <cell r="R898" t="str">
            <v>I or X</v>
          </cell>
        </row>
        <row r="899">
          <cell r="C899" t="str">
            <v>Option_IT</v>
          </cell>
          <cell r="K899" t="str">
            <v>X</v>
          </cell>
          <cell r="N899" t="str">
            <v>I or X</v>
          </cell>
          <cell r="P899" t="str">
            <v>Optional IT</v>
          </cell>
          <cell r="Q899" t="str">
            <v>X</v>
          </cell>
          <cell r="R899" t="str">
            <v>I or X</v>
          </cell>
        </row>
        <row r="900">
          <cell r="C900" t="str">
            <v>Option_Professional_Fees</v>
          </cell>
          <cell r="K900" t="str">
            <v>X</v>
          </cell>
          <cell r="N900" t="str">
            <v>I or X</v>
          </cell>
          <cell r="P900" t="str">
            <v>Optional professional fees</v>
          </cell>
          <cell r="Q900" t="str">
            <v>x</v>
          </cell>
          <cell r="R900" t="str">
            <v>I or X</v>
          </cell>
        </row>
        <row r="902">
          <cell r="C902" t="str">
            <v>MAINTENANCE</v>
          </cell>
          <cell r="P902" t="str">
            <v>MAINTENANCE</v>
          </cell>
          <cell r="Q902">
            <v>0</v>
          </cell>
          <cell r="R902">
            <v>0</v>
          </cell>
        </row>
        <row r="903">
          <cell r="C903" t="str">
            <v>Bulb_life</v>
          </cell>
          <cell r="K903">
            <v>5000</v>
          </cell>
          <cell r="N903" t="str">
            <v>Hours</v>
          </cell>
          <cell r="P903" t="str">
            <v>Bulb life</v>
          </cell>
          <cell r="Q903">
            <v>5000</v>
          </cell>
          <cell r="R903" t="str">
            <v>Hours</v>
          </cell>
        </row>
        <row r="904">
          <cell r="C904" t="str">
            <v>Florescent_tubes</v>
          </cell>
          <cell r="K904">
            <v>0</v>
          </cell>
          <cell r="N904" t="str">
            <v>Nr</v>
          </cell>
          <cell r="P904" t="str">
            <v>Florescent tubes</v>
          </cell>
          <cell r="Q904">
            <v>0</v>
          </cell>
          <cell r="R904" t="str">
            <v>Nr</v>
          </cell>
        </row>
        <row r="905">
          <cell r="C905" t="str">
            <v>Recessed_spotlights</v>
          </cell>
          <cell r="K905">
            <v>0</v>
          </cell>
          <cell r="N905" t="str">
            <v>Nr</v>
          </cell>
          <cell r="P905" t="str">
            <v>Recessed spotlights</v>
          </cell>
          <cell r="Q905">
            <v>0</v>
          </cell>
          <cell r="R905" t="str">
            <v>Nr</v>
          </cell>
        </row>
        <row r="906">
          <cell r="C906" t="str">
            <v>High_Bay_lights</v>
          </cell>
          <cell r="K906">
            <v>0</v>
          </cell>
          <cell r="N906" t="str">
            <v>Nr</v>
          </cell>
          <cell r="P906" t="str">
            <v>High Bay lights</v>
          </cell>
          <cell r="Q906">
            <v>0</v>
          </cell>
          <cell r="R906" t="str">
            <v>Nr</v>
          </cell>
        </row>
        <row r="907">
          <cell r="C907" t="str">
            <v>Lighting_bulb_hours_per_year</v>
          </cell>
          <cell r="K907">
            <v>763360</v>
          </cell>
          <cell r="N907" t="str">
            <v>Nr</v>
          </cell>
          <cell r="P907" t="str">
            <v>Lighting; total Bulb hours per year</v>
          </cell>
          <cell r="Q907">
            <v>763360</v>
          </cell>
          <cell r="R907" t="str">
            <v>Nr</v>
          </cell>
        </row>
        <row r="908">
          <cell r="C908" t="str">
            <v>Lighting_bulb_replacements_per_year</v>
          </cell>
          <cell r="K908">
            <v>152.672</v>
          </cell>
          <cell r="N908" t="str">
            <v>Nr</v>
          </cell>
          <cell r="P908" t="str">
            <v>Bulb replacements per year</v>
          </cell>
          <cell r="Q908">
            <v>152.672</v>
          </cell>
          <cell r="R908" t="str">
            <v>Nr</v>
          </cell>
        </row>
        <row r="909">
          <cell r="C909" t="str">
            <v>Grass_cuts/year</v>
          </cell>
          <cell r="K909">
            <v>6</v>
          </cell>
          <cell r="N909" t="str">
            <v>Nr</v>
          </cell>
          <cell r="P909" t="str">
            <v>Grass cuts/year</v>
          </cell>
          <cell r="Q909">
            <v>6</v>
          </cell>
          <cell r="R909" t="str">
            <v>Nr</v>
          </cell>
        </row>
        <row r="911">
          <cell r="C911" t="str">
            <v>OCCUPANCY</v>
          </cell>
          <cell r="P911" t="str">
            <v>OCCUPANCY</v>
          </cell>
          <cell r="Q911">
            <v>0</v>
          </cell>
          <cell r="R911">
            <v>0</v>
          </cell>
        </row>
        <row r="912">
          <cell r="C912" t="str">
            <v>Staff_Hours_per_day</v>
          </cell>
          <cell r="K912">
            <v>8</v>
          </cell>
          <cell r="N912" t="str">
            <v>Hours</v>
          </cell>
          <cell r="P912" t="str">
            <v>Staff: Hours / day operation</v>
          </cell>
          <cell r="Q912">
            <v>8</v>
          </cell>
          <cell r="R912" t="str">
            <v>Hours</v>
          </cell>
        </row>
        <row r="913">
          <cell r="C913" t="str">
            <v>Staff_Days_per_week</v>
          </cell>
          <cell r="K913">
            <v>5</v>
          </cell>
          <cell r="N913" t="str">
            <v>Days</v>
          </cell>
          <cell r="P913" t="str">
            <v>Staff: Days / week operation</v>
          </cell>
          <cell r="Q913">
            <v>5</v>
          </cell>
          <cell r="R913" t="str">
            <v>Days</v>
          </cell>
        </row>
        <row r="914">
          <cell r="C914" t="str">
            <v>Staff_Weeks_per_year</v>
          </cell>
          <cell r="K914">
            <v>52</v>
          </cell>
          <cell r="N914" t="str">
            <v>Weeks</v>
          </cell>
          <cell r="P914" t="str">
            <v>Staff: Weeks / year operation</v>
          </cell>
          <cell r="Q914">
            <v>52</v>
          </cell>
          <cell r="R914" t="str">
            <v>Weeks</v>
          </cell>
        </row>
        <row r="915">
          <cell r="C915" t="str">
            <v>Staff_Hours_per_year</v>
          </cell>
          <cell r="K915">
            <v>2080</v>
          </cell>
          <cell r="N915" t="str">
            <v>Hours</v>
          </cell>
          <cell r="P915" t="str">
            <v>Staff: Hours / year operation</v>
          </cell>
          <cell r="Q915">
            <v>2080</v>
          </cell>
          <cell r="R915" t="str">
            <v>Hours</v>
          </cell>
        </row>
        <row r="916">
          <cell r="C916" t="str">
            <v>Process_Hours_per_day</v>
          </cell>
          <cell r="K916">
            <v>24</v>
          </cell>
          <cell r="N916" t="str">
            <v>Hours</v>
          </cell>
          <cell r="P916" t="str">
            <v>Process: Hours / day operation</v>
          </cell>
          <cell r="Q916">
            <v>24</v>
          </cell>
          <cell r="R916" t="str">
            <v>Hours</v>
          </cell>
        </row>
        <row r="917">
          <cell r="C917" t="str">
            <v>Process_Days_per_week</v>
          </cell>
          <cell r="K917">
            <v>7</v>
          </cell>
          <cell r="N917" t="str">
            <v>Days</v>
          </cell>
          <cell r="P917" t="str">
            <v>Process: Days / week operation</v>
          </cell>
          <cell r="Q917">
            <v>7</v>
          </cell>
          <cell r="R917" t="str">
            <v>Days</v>
          </cell>
        </row>
        <row r="918">
          <cell r="C918" t="str">
            <v>Process_Weeks_per_year</v>
          </cell>
          <cell r="K918">
            <v>52</v>
          </cell>
          <cell r="N918" t="str">
            <v>Weeks</v>
          </cell>
          <cell r="P918" t="str">
            <v>Process: Weeks / year operation</v>
          </cell>
          <cell r="Q918">
            <v>52</v>
          </cell>
          <cell r="R918" t="str">
            <v>Weeks</v>
          </cell>
        </row>
        <row r="919">
          <cell r="C919" t="str">
            <v>Process_Hours_per_year</v>
          </cell>
          <cell r="K919">
            <v>8736</v>
          </cell>
          <cell r="N919" t="str">
            <v>Hours</v>
          </cell>
          <cell r="P919" t="str">
            <v>Process: Hours / year operation</v>
          </cell>
          <cell r="Q919">
            <v>8736</v>
          </cell>
          <cell r="R919" t="str">
            <v>Hours</v>
          </cell>
        </row>
        <row r="920">
          <cell r="C920" t="str">
            <v>Lamps_per_fitting</v>
          </cell>
          <cell r="K920">
            <v>4</v>
          </cell>
          <cell r="N920" t="str">
            <v>Nr</v>
          </cell>
          <cell r="P920" t="str">
            <v>Lamps/ fitting</v>
          </cell>
          <cell r="Q920">
            <v>4</v>
          </cell>
          <cell r="R920" t="str">
            <v>Nr</v>
          </cell>
        </row>
        <row r="921">
          <cell r="C921" t="str">
            <v>Wattage_per_lamp</v>
          </cell>
          <cell r="K921">
            <v>18</v>
          </cell>
          <cell r="N921" t="str">
            <v>W</v>
          </cell>
          <cell r="P921" t="str">
            <v>Wattage / light fitting</v>
          </cell>
          <cell r="Q921">
            <v>18</v>
          </cell>
          <cell r="R921" t="str">
            <v>W</v>
          </cell>
        </row>
        <row r="922">
          <cell r="C922" t="str">
            <v>Lighting_bulb_replacements_per_year</v>
          </cell>
          <cell r="K922">
            <v>0</v>
          </cell>
          <cell r="N922" t="str">
            <v>W</v>
          </cell>
          <cell r="P922" t="str">
            <v>xx</v>
          </cell>
          <cell r="Q922">
            <v>0</v>
          </cell>
          <cell r="R922" t="str">
            <v>W</v>
          </cell>
        </row>
        <row r="923">
          <cell r="C923" t="str">
            <v>PIR_lighting_%_of_theoretical_hours_(0-100%)</v>
          </cell>
          <cell r="K923">
            <v>100</v>
          </cell>
          <cell r="N923" t="str">
            <v>%</v>
          </cell>
          <cell r="P923" t="str">
            <v>PIR lighting % of theoretical hours (0-100%)</v>
          </cell>
          <cell r="Q923">
            <v>100</v>
          </cell>
          <cell r="R923" t="str">
            <v>%</v>
          </cell>
        </row>
        <row r="924">
          <cell r="C924" t="str">
            <v>Wattage_m2_small_power</v>
          </cell>
          <cell r="K924">
            <v>10</v>
          </cell>
          <cell r="N924" t="str">
            <v>kW/m²</v>
          </cell>
          <cell r="P924" t="str">
            <v>Wattage hour /m2: small power</v>
          </cell>
          <cell r="Q924">
            <v>10</v>
          </cell>
          <cell r="R924" t="str">
            <v>kW/m²</v>
          </cell>
        </row>
        <row r="925">
          <cell r="C925" t="str">
            <v>Wattage_Nr_light_fitting</v>
          </cell>
          <cell r="K925">
            <v>20</v>
          </cell>
          <cell r="N925" t="str">
            <v>kW/m²</v>
          </cell>
          <cell r="P925" t="str">
            <v>Wattage / light fitting</v>
          </cell>
          <cell r="Q925">
            <v>20</v>
          </cell>
          <cell r="R925" t="str">
            <v>kW/m²</v>
          </cell>
        </row>
        <row r="926">
          <cell r="C926" t="str">
            <v>Wattage_m2_cooling</v>
          </cell>
          <cell r="K926">
            <v>3</v>
          </cell>
          <cell r="N926" t="str">
            <v>kW/m²</v>
          </cell>
          <cell r="P926" t="str">
            <v>Wattage hour /m2 cooling</v>
          </cell>
          <cell r="Q926">
            <v>3</v>
          </cell>
          <cell r="R926" t="str">
            <v>kW/m²</v>
          </cell>
        </row>
        <row r="927">
          <cell r="C927" t="str">
            <v>Wattage_Nr_lifts</v>
          </cell>
          <cell r="K927">
            <v>0</v>
          </cell>
          <cell r="N927" t="str">
            <v>kW/m²</v>
          </cell>
          <cell r="P927" t="str">
            <v>Wattage hour: lifts</v>
          </cell>
          <cell r="Q927">
            <v>0</v>
          </cell>
          <cell r="R927" t="str">
            <v>kW/m²</v>
          </cell>
        </row>
        <row r="928">
          <cell r="C928" t="str">
            <v>Wattage_m2_catering</v>
          </cell>
          <cell r="K928">
            <v>10</v>
          </cell>
          <cell r="N928" t="str">
            <v>kW/m²</v>
          </cell>
          <cell r="P928" t="str">
            <v>Wattage hour: catering</v>
          </cell>
          <cell r="Q928">
            <v>10</v>
          </cell>
          <cell r="R928" t="str">
            <v>kW/m²</v>
          </cell>
        </row>
        <row r="929">
          <cell r="C929" t="str">
            <v>Wattage_m2_total</v>
          </cell>
          <cell r="K929">
            <v>43</v>
          </cell>
          <cell r="N929" t="str">
            <v>W</v>
          </cell>
          <cell r="P929" t="str">
            <v>Wattage hour /m2</v>
          </cell>
          <cell r="Q929">
            <v>43</v>
          </cell>
          <cell r="R929" t="str">
            <v>W</v>
          </cell>
        </row>
        <row r="930">
          <cell r="C930" t="str">
            <v>kWattage_pa_small_power</v>
          </cell>
          <cell r="K930">
            <v>18390</v>
          </cell>
          <cell r="N930" t="str">
            <v>kW</v>
          </cell>
          <cell r="P930" t="str">
            <v>kWattage /  year : Small power</v>
          </cell>
          <cell r="Q930">
            <v>18390</v>
          </cell>
          <cell r="R930" t="str">
            <v>kW</v>
          </cell>
        </row>
        <row r="931">
          <cell r="C931" t="str">
            <v>kWattage_pa_lighting</v>
          </cell>
          <cell r="K931">
            <v>36780</v>
          </cell>
          <cell r="N931" t="str">
            <v>kW</v>
          </cell>
          <cell r="P931" t="str">
            <v>kWattage /  year : lighting</v>
          </cell>
          <cell r="Q931">
            <v>36780</v>
          </cell>
          <cell r="R931" t="str">
            <v>kW</v>
          </cell>
        </row>
        <row r="932">
          <cell r="C932" t="str">
            <v>kWattage_pa_cooling</v>
          </cell>
          <cell r="K932">
            <v>5517</v>
          </cell>
          <cell r="N932" t="str">
            <v>kW</v>
          </cell>
          <cell r="P932" t="str">
            <v>kWattage /  year : cooling</v>
          </cell>
          <cell r="Q932">
            <v>5517</v>
          </cell>
          <cell r="R932" t="str">
            <v>kW</v>
          </cell>
        </row>
        <row r="933">
          <cell r="C933" t="str">
            <v>kWattage_pa_lifts</v>
          </cell>
          <cell r="K933">
            <v>0</v>
          </cell>
          <cell r="N933" t="str">
            <v>kW</v>
          </cell>
          <cell r="P933" t="str">
            <v>kWattage /  year : lifts</v>
          </cell>
          <cell r="Q933">
            <v>0</v>
          </cell>
          <cell r="R933" t="str">
            <v>kW</v>
          </cell>
        </row>
        <row r="934">
          <cell r="C934" t="str">
            <v>kWattage_pa_catering</v>
          </cell>
          <cell r="K934">
            <v>18390</v>
          </cell>
          <cell r="N934" t="str">
            <v>kW</v>
          </cell>
          <cell r="P934" t="str">
            <v>kWattage /  year : catering</v>
          </cell>
          <cell r="Q934">
            <v>18390</v>
          </cell>
          <cell r="R934" t="str">
            <v>kW</v>
          </cell>
        </row>
        <row r="935">
          <cell r="C935" t="str">
            <v>kWattage_Electricty</v>
          </cell>
          <cell r="K935">
            <v>79077</v>
          </cell>
          <cell r="N935" t="str">
            <v>kW</v>
          </cell>
          <cell r="P935" t="str">
            <v>kWattage /  year : Total for electricity</v>
          </cell>
          <cell r="Q935">
            <v>79077</v>
          </cell>
          <cell r="R935" t="str">
            <v>kW</v>
          </cell>
        </row>
        <row r="937">
          <cell r="C937" t="str">
            <v>SAP Heat Loss</v>
          </cell>
        </row>
        <row r="938">
          <cell r="C938" t="str">
            <v>SAP_chimneys</v>
          </cell>
          <cell r="K938">
            <v>0</v>
          </cell>
          <cell r="N938" t="str">
            <v>Nr</v>
          </cell>
          <cell r="P938" t="str">
            <v>No of Chimneys</v>
          </cell>
          <cell r="Q938">
            <v>0</v>
          </cell>
          <cell r="R938" t="str">
            <v>Nr</v>
          </cell>
        </row>
        <row r="939">
          <cell r="C939" t="str">
            <v>SAP_open_flues</v>
          </cell>
          <cell r="K939">
            <v>0</v>
          </cell>
          <cell r="N939" t="str">
            <v>Nr</v>
          </cell>
          <cell r="P939" t="str">
            <v>Number of open flues</v>
          </cell>
          <cell r="Q939">
            <v>0</v>
          </cell>
          <cell r="R939" t="str">
            <v>Nr</v>
          </cell>
        </row>
        <row r="940">
          <cell r="C940" t="str">
            <v>SAP_fans</v>
          </cell>
          <cell r="K940">
            <v>0</v>
          </cell>
          <cell r="N940" t="str">
            <v>Nr</v>
          </cell>
          <cell r="P940" t="str">
            <v>Number of intermittent fans or passive vents</v>
          </cell>
          <cell r="Q940">
            <v>0</v>
          </cell>
          <cell r="R940" t="str">
            <v>Nr</v>
          </cell>
        </row>
        <row r="941">
          <cell r="C941" t="str">
            <v>SAP_flueless_gas_fires</v>
          </cell>
          <cell r="K941">
            <v>0</v>
          </cell>
          <cell r="N941" t="str">
            <v>Nr</v>
          </cell>
          <cell r="P941" t="str">
            <v>Number of flueless gas fires</v>
          </cell>
          <cell r="Q941">
            <v>0</v>
          </cell>
          <cell r="R941" t="str">
            <v>Nr</v>
          </cell>
        </row>
        <row r="942">
          <cell r="C942" t="str">
            <v>SAP_Structure_construction</v>
          </cell>
          <cell r="K942" t="str">
            <v>Steel or Timber</v>
          </cell>
          <cell r="P942" t="str">
            <v>Structure construction</v>
          </cell>
          <cell r="Q942" t="str">
            <v>Steel or Timber</v>
          </cell>
          <cell r="R942">
            <v>0</v>
          </cell>
        </row>
        <row r="943">
          <cell r="C943" t="str">
            <v>SAP_Structure_floor</v>
          </cell>
          <cell r="K943" t="str">
            <v>Sealed Wood</v>
          </cell>
          <cell r="P943" t="str">
            <v xml:space="preserve">Type of Floor </v>
          </cell>
          <cell r="Q943" t="str">
            <v>Sealed Wood</v>
          </cell>
          <cell r="R943">
            <v>0</v>
          </cell>
        </row>
        <row r="944">
          <cell r="C944" t="str">
            <v>SAP_Draught_lobby</v>
          </cell>
          <cell r="K944" t="str">
            <v>Yes</v>
          </cell>
          <cell r="N944" t="str">
            <v>Nr</v>
          </cell>
          <cell r="P944" t="str">
            <v xml:space="preserve">Draught Lobby </v>
          </cell>
          <cell r="Q944" t="str">
            <v>Yes</v>
          </cell>
          <cell r="R944" t="str">
            <v>Nr</v>
          </cell>
        </row>
        <row r="945">
          <cell r="C945" t="str">
            <v>SAP_Percentage_Draught_stripped</v>
          </cell>
          <cell r="K945">
            <v>100</v>
          </cell>
          <cell r="N945" t="str">
            <v>%</v>
          </cell>
          <cell r="P945" t="str">
            <v xml:space="preserve">% draught stripped </v>
          </cell>
          <cell r="Q945">
            <v>100</v>
          </cell>
          <cell r="R945" t="str">
            <v>%</v>
          </cell>
        </row>
        <row r="946">
          <cell r="C946" t="str">
            <v>SAP_Sheltered_sides</v>
          </cell>
          <cell r="K946">
            <v>0</v>
          </cell>
          <cell r="N946" t="str">
            <v>Nr</v>
          </cell>
          <cell r="P946" t="str">
            <v>Number of sheltered sides</v>
          </cell>
          <cell r="Q946">
            <v>0</v>
          </cell>
          <cell r="R946" t="str">
            <v>Nr</v>
          </cell>
        </row>
        <row r="947">
          <cell r="C947" t="str">
            <v>SAP_Efficiency_Heating</v>
          </cell>
          <cell r="K947">
            <v>95</v>
          </cell>
          <cell r="N947" t="str">
            <v>%</v>
          </cell>
          <cell r="P947" t="str">
            <v>Efficiency of heating system, %</v>
          </cell>
          <cell r="Q947">
            <v>95</v>
          </cell>
          <cell r="R947" t="str">
            <v>%</v>
          </cell>
        </row>
        <row r="948">
          <cell r="C948" t="str">
            <v>SAP_Efficiency_Heating_secondary</v>
          </cell>
          <cell r="K948">
            <v>90</v>
          </cell>
          <cell r="N948" t="str">
            <v>%</v>
          </cell>
          <cell r="P948" t="str">
            <v>Efficiency of Secondary Heating System</v>
          </cell>
          <cell r="Q948">
            <v>90</v>
          </cell>
          <cell r="R948" t="str">
            <v>%</v>
          </cell>
        </row>
        <row r="949">
          <cell r="C949" t="str">
            <v>SAP_Efficiency_Heating_water</v>
          </cell>
          <cell r="K949">
            <v>90</v>
          </cell>
          <cell r="N949" t="str">
            <v>%</v>
          </cell>
          <cell r="P949" t="str">
            <v>Efficiency of Water Heating System</v>
          </cell>
          <cell r="Q949">
            <v>90</v>
          </cell>
          <cell r="R949" t="str">
            <v>%</v>
          </cell>
        </row>
        <row r="950">
          <cell r="C950" t="str">
            <v>SAP_Fuel_Water_heating</v>
          </cell>
          <cell r="K950" t="str">
            <v>Electricity</v>
          </cell>
          <cell r="P950" t="str">
            <v xml:space="preserve">Water heating Fuel </v>
          </cell>
          <cell r="Q950" t="str">
            <v>Electricity</v>
          </cell>
          <cell r="R950">
            <v>0</v>
          </cell>
        </row>
        <row r="951">
          <cell r="C951" t="str">
            <v>SAP_Fuel_Space_heating</v>
          </cell>
          <cell r="K951" t="str">
            <v>Electricity</v>
          </cell>
          <cell r="P951" t="str">
            <v>Space Heating Fuel</v>
          </cell>
          <cell r="Q951" t="str">
            <v>Electricity</v>
          </cell>
          <cell r="R951">
            <v>0</v>
          </cell>
        </row>
        <row r="952">
          <cell r="C952" t="str">
            <v>SAP_Storage_tank_YN</v>
          </cell>
          <cell r="K952" t="str">
            <v>No</v>
          </cell>
          <cell r="N952" t="str">
            <v>Nr</v>
          </cell>
          <cell r="P952" t="str">
            <v xml:space="preserve">Hot Water Storage Cylinder </v>
          </cell>
          <cell r="Q952" t="str">
            <v>No</v>
          </cell>
          <cell r="R952" t="str">
            <v>Nr</v>
          </cell>
        </row>
        <row r="953">
          <cell r="C953" t="str">
            <v>SAP_Percentage_Low_energy_lights</v>
          </cell>
          <cell r="K953">
            <v>50</v>
          </cell>
          <cell r="N953" t="str">
            <v>%</v>
          </cell>
          <cell r="P953" t="str">
            <v>% of Low energy lights</v>
          </cell>
          <cell r="Q953">
            <v>50</v>
          </cell>
          <cell r="R953" t="str">
            <v>%</v>
          </cell>
        </row>
        <row r="956">
          <cell r="C956" t="str">
            <v>Degree_days_Region</v>
          </cell>
          <cell r="K956" t="str">
            <v>Midlands</v>
          </cell>
          <cell r="P956" t="str">
            <v>Degree days Region</v>
          </cell>
          <cell r="Q956" t="str">
            <v>Midlands</v>
          </cell>
          <cell r="R956">
            <v>0</v>
          </cell>
        </row>
        <row r="957">
          <cell r="C957" t="str">
            <v>"U"_value_External_Wall_description</v>
          </cell>
          <cell r="K957" t="str">
            <v>Walls 1979 -2001</v>
          </cell>
          <cell r="N957" t="str">
            <v>W/m² K</v>
          </cell>
          <cell r="P957" t="str">
            <v>External wall: "U" value</v>
          </cell>
          <cell r="Q957" t="str">
            <v>Walls 1979 -2001</v>
          </cell>
          <cell r="R957" t="str">
            <v>W/m² K</v>
          </cell>
        </row>
        <row r="958">
          <cell r="C958" t="str">
            <v>"U"_value_Window_description</v>
          </cell>
          <cell r="K958" t="str">
            <v>Metal windows 2006 onwards</v>
          </cell>
          <cell r="N958" t="str">
            <v>W/m² K</v>
          </cell>
          <cell r="P958" t="str">
            <v>Window: "U" value</v>
          </cell>
          <cell r="Q958" t="str">
            <v>Metal windows 2006 onwards</v>
          </cell>
          <cell r="R958" t="str">
            <v>W/m² K</v>
          </cell>
        </row>
        <row r="959">
          <cell r="C959" t="str">
            <v>"U"_value_Slab_Description</v>
          </cell>
          <cell r="K959" t="str">
            <v>Ground slabs 1979 -2001</v>
          </cell>
          <cell r="N959" t="str">
            <v>W/m² K</v>
          </cell>
          <cell r="P959" t="str">
            <v>Slab: "U" value</v>
          </cell>
          <cell r="Q959" t="str">
            <v>Ground slabs 1979 -2001</v>
          </cell>
          <cell r="R959" t="str">
            <v>W/m² K</v>
          </cell>
        </row>
        <row r="960">
          <cell r="C960" t="str">
            <v>"U"_value_Roof_Description</v>
          </cell>
          <cell r="K960" t="str">
            <v>Flat roof 1979 -2001</v>
          </cell>
          <cell r="N960" t="str">
            <v>W/m² K</v>
          </cell>
          <cell r="P960" t="str">
            <v>Roof: "U" value</v>
          </cell>
          <cell r="Q960" t="str">
            <v>Flat roof 1979 -2001</v>
          </cell>
          <cell r="R960" t="str">
            <v>W/m² K</v>
          </cell>
        </row>
        <row r="961">
          <cell r="C961" t="str">
            <v>"U"_value_External_Wall</v>
          </cell>
          <cell r="K961">
            <v>0.45</v>
          </cell>
          <cell r="N961" t="str">
            <v>W/m² K</v>
          </cell>
          <cell r="P961" t="str">
            <v>External wall: "U" value</v>
          </cell>
          <cell r="Q961">
            <v>0.45</v>
          </cell>
          <cell r="R961" t="str">
            <v>W/m² K</v>
          </cell>
        </row>
        <row r="962">
          <cell r="C962" t="str">
            <v>"U"_value_Window</v>
          </cell>
          <cell r="K962">
            <v>1.8</v>
          </cell>
          <cell r="N962" t="str">
            <v>W/m² K</v>
          </cell>
          <cell r="P962" t="str">
            <v>Window: "U" value</v>
          </cell>
          <cell r="Q962">
            <v>1.8</v>
          </cell>
          <cell r="R962" t="str">
            <v>W/m² K</v>
          </cell>
        </row>
        <row r="963">
          <cell r="C963" t="str">
            <v>"U"_value_Slab</v>
          </cell>
          <cell r="K963">
            <v>0.45</v>
          </cell>
          <cell r="N963" t="str">
            <v>W/m² K</v>
          </cell>
          <cell r="P963" t="str">
            <v>Slab: "U" value</v>
          </cell>
          <cell r="Q963">
            <v>0.45</v>
          </cell>
          <cell r="R963" t="str">
            <v>W/m² K</v>
          </cell>
        </row>
        <row r="964">
          <cell r="C964" t="str">
            <v>"U"_value_Roof</v>
          </cell>
          <cell r="K964">
            <v>0.35</v>
          </cell>
          <cell r="N964" t="str">
            <v>W/m² K</v>
          </cell>
          <cell r="P964" t="str">
            <v>Roof: "U" value</v>
          </cell>
          <cell r="Q964">
            <v>0.35</v>
          </cell>
          <cell r="R964" t="str">
            <v>W/m² K</v>
          </cell>
        </row>
        <row r="965">
          <cell r="C965" t="str">
            <v>Temperature_Internal</v>
          </cell>
          <cell r="K965">
            <v>16</v>
          </cell>
          <cell r="N965" t="str">
            <v>ºC</v>
          </cell>
          <cell r="P965" t="str">
            <v>Temperature Internal</v>
          </cell>
          <cell r="Q965">
            <v>16</v>
          </cell>
          <cell r="R965" t="str">
            <v>ºC</v>
          </cell>
        </row>
        <row r="966">
          <cell r="C966" t="str">
            <v>Ventilation_loss_density_of_air_capacity</v>
          </cell>
          <cell r="K966">
            <v>0.33300000000000002</v>
          </cell>
          <cell r="N966" t="str">
            <v>x</v>
          </cell>
          <cell r="P966" t="str">
            <v>Ventilation loss: density of air/capacity</v>
          </cell>
          <cell r="Q966">
            <v>0.33300000000000002</v>
          </cell>
          <cell r="R966" t="str">
            <v>x</v>
          </cell>
        </row>
        <row r="967">
          <cell r="C967" t="str">
            <v>Ventilation_loss_rate_of_air_change</v>
          </cell>
          <cell r="K967">
            <v>8</v>
          </cell>
          <cell r="N967" t="str">
            <v>Nr</v>
          </cell>
          <cell r="P967" t="str">
            <v>Ventilation loss: rate of air change</v>
          </cell>
          <cell r="Q967">
            <v>8</v>
          </cell>
          <cell r="R967" t="str">
            <v>Nr</v>
          </cell>
        </row>
        <row r="968">
          <cell r="C968" t="str">
            <v>Boiler_efficiency</v>
          </cell>
          <cell r="K968">
            <v>80</v>
          </cell>
          <cell r="N968" t="str">
            <v>%</v>
          </cell>
          <cell r="P968" t="str">
            <v>Boiler efficiency</v>
          </cell>
          <cell r="Q968">
            <v>80</v>
          </cell>
          <cell r="R968" t="str">
            <v>%</v>
          </cell>
        </row>
        <row r="969">
          <cell r="C969" t="str">
            <v>Cooling_W/W_factor</v>
          </cell>
          <cell r="K969">
            <v>0</v>
          </cell>
          <cell r="N969" t="str">
            <v>W/W</v>
          </cell>
          <cell r="P969" t="str">
            <v>Cooling W/W factor</v>
          </cell>
          <cell r="Q969">
            <v>0</v>
          </cell>
          <cell r="R969" t="str">
            <v>W/W</v>
          </cell>
        </row>
        <row r="970">
          <cell r="C970" t="str">
            <v>Energy_cost_Electrical_kWhr</v>
          </cell>
          <cell r="K970">
            <v>5.7290000000000001E-2</v>
          </cell>
          <cell r="N970" t="str">
            <v>£/kW</v>
          </cell>
          <cell r="P970" t="str">
            <v>Energy cost: Electrical kWhr</v>
          </cell>
          <cell r="Q970">
            <v>0.06</v>
          </cell>
          <cell r="R970" t="str">
            <v>£/kW</v>
          </cell>
        </row>
        <row r="971">
          <cell r="C971" t="str">
            <v>Energy_cost_Gas_kWhr</v>
          </cell>
          <cell r="K971">
            <v>2.1940000000000001E-2</v>
          </cell>
          <cell r="N971" t="str">
            <v>£/kW</v>
          </cell>
          <cell r="P971" t="str">
            <v>Energy cost: Gas kWhr</v>
          </cell>
          <cell r="Q971">
            <v>0.02</v>
          </cell>
          <cell r="R971" t="str">
            <v>£/kW</v>
          </cell>
        </row>
        <row r="972">
          <cell r="C972" t="str">
            <v>Unused</v>
          </cell>
          <cell r="K972">
            <v>0</v>
          </cell>
          <cell r="P972" t="str">
            <v>Unused</v>
          </cell>
          <cell r="Q972">
            <v>0</v>
          </cell>
          <cell r="R972">
            <v>0</v>
          </cell>
        </row>
        <row r="973">
          <cell r="C973" t="str">
            <v>Unused</v>
          </cell>
          <cell r="K973">
            <v>0</v>
          </cell>
          <cell r="P973" t="str">
            <v>Unused</v>
          </cell>
          <cell r="Q973">
            <v>0</v>
          </cell>
          <cell r="R973">
            <v>0</v>
          </cell>
        </row>
        <row r="975">
          <cell r="C975" t="str">
            <v>TLC THROUGH LIFE COSTING</v>
          </cell>
          <cell r="P975" t="str">
            <v>TLC THROUGH LIFE COSTING</v>
          </cell>
          <cell r="Q975">
            <v>0</v>
          </cell>
          <cell r="R975">
            <v>0</v>
          </cell>
        </row>
        <row r="976">
          <cell r="C976" t="str">
            <v>Through_Life_Cycle</v>
          </cell>
          <cell r="K976">
            <v>60</v>
          </cell>
          <cell r="N976" t="str">
            <v>Years</v>
          </cell>
          <cell r="P976" t="str">
            <v>Life Cycle duration</v>
          </cell>
          <cell r="Q976">
            <v>60</v>
          </cell>
          <cell r="R976" t="str">
            <v>Years</v>
          </cell>
        </row>
        <row r="977">
          <cell r="C977" t="str">
            <v>Inflation_percentage</v>
          </cell>
          <cell r="K977">
            <v>2.5</v>
          </cell>
          <cell r="N977" t="str">
            <v>%</v>
          </cell>
          <cell r="P977" t="str">
            <v>Inflation percentage</v>
          </cell>
          <cell r="Q977">
            <v>2.5</v>
          </cell>
          <cell r="R977" t="str">
            <v>%</v>
          </cell>
        </row>
        <row r="978">
          <cell r="C978" t="str">
            <v>Net_Present_Value</v>
          </cell>
          <cell r="K978">
            <v>7.5</v>
          </cell>
          <cell r="N978" t="str">
            <v>%</v>
          </cell>
          <cell r="P978" t="str">
            <v>Net Present Value</v>
          </cell>
          <cell r="Q978">
            <v>7.5</v>
          </cell>
          <cell r="R978" t="str">
            <v>%</v>
          </cell>
        </row>
        <row r="979">
          <cell r="C979" t="str">
            <v>Depreciation_Structure</v>
          </cell>
          <cell r="K979">
            <v>10</v>
          </cell>
          <cell r="N979" t="str">
            <v>yrs</v>
          </cell>
          <cell r="P979" t="str">
            <v>Depreciation: Structure</v>
          </cell>
          <cell r="Q979">
            <v>10</v>
          </cell>
          <cell r="R979" t="str">
            <v>yrs</v>
          </cell>
        </row>
        <row r="980">
          <cell r="C980" t="str">
            <v>Depreciation_Fit_out</v>
          </cell>
          <cell r="K980">
            <v>3</v>
          </cell>
          <cell r="N980" t="str">
            <v>yrs</v>
          </cell>
          <cell r="P980" t="str">
            <v>Depreciation: Fit out</v>
          </cell>
          <cell r="Q980">
            <v>3</v>
          </cell>
          <cell r="R980" t="str">
            <v>yrs</v>
          </cell>
        </row>
        <row r="982">
          <cell r="C982" t="str">
            <v>INCOME</v>
          </cell>
          <cell r="P982" t="str">
            <v>INCOME</v>
          </cell>
          <cell r="Q982">
            <v>0</v>
          </cell>
          <cell r="R982">
            <v>0</v>
          </cell>
        </row>
        <row r="983">
          <cell r="C983" t="str">
            <v>Occupancy_percentage</v>
          </cell>
          <cell r="K983">
            <v>95</v>
          </cell>
          <cell r="N983" t="str">
            <v>%</v>
          </cell>
          <cell r="P983" t="str">
            <v>Occupancy</v>
          </cell>
          <cell r="Q983">
            <v>95</v>
          </cell>
          <cell r="R983" t="str">
            <v>%</v>
          </cell>
        </row>
        <row r="984">
          <cell r="C984" t="str">
            <v>Lettable_rental_1</v>
          </cell>
          <cell r="K984">
            <v>170</v>
          </cell>
          <cell r="N984" t="str">
            <v>£/m2/pa</v>
          </cell>
          <cell r="P984" t="str">
            <v>Lettable rental: area 1</v>
          </cell>
          <cell r="Q984">
            <v>170</v>
          </cell>
          <cell r="R984" t="str">
            <v>£/m2/pa</v>
          </cell>
        </row>
        <row r="985">
          <cell r="C985" t="str">
            <v>Lettable_rental_2</v>
          </cell>
          <cell r="K985">
            <v>250</v>
          </cell>
          <cell r="N985" t="str">
            <v>£/m2/pa</v>
          </cell>
          <cell r="P985" t="str">
            <v>Lettable rental: area 2</v>
          </cell>
          <cell r="Q985">
            <v>250</v>
          </cell>
          <cell r="R985" t="str">
            <v>£/m2/pa</v>
          </cell>
        </row>
        <row r="986">
          <cell r="C986" t="str">
            <v>Running_cost_included</v>
          </cell>
          <cell r="K986" t="str">
            <v>X</v>
          </cell>
          <cell r="N986" t="str">
            <v>X/I</v>
          </cell>
          <cell r="P986" t="str">
            <v>Running cost included in income</v>
          </cell>
          <cell r="Q986" t="str">
            <v>X</v>
          </cell>
          <cell r="R986" t="str">
            <v>X/I</v>
          </cell>
        </row>
        <row r="987">
          <cell r="C987" t="str">
            <v>Mortgage repayments</v>
          </cell>
          <cell r="P987" t="str">
            <v>Mortgage repayments</v>
          </cell>
          <cell r="Q987">
            <v>0</v>
          </cell>
          <cell r="R987">
            <v>0</v>
          </cell>
        </row>
        <row r="988">
          <cell r="C988" t="str">
            <v>Interest_payment</v>
          </cell>
          <cell r="K988">
            <v>6</v>
          </cell>
          <cell r="N988" t="str">
            <v>%</v>
          </cell>
          <cell r="P988" t="str">
            <v>Interest payment</v>
          </cell>
          <cell r="Q988">
            <v>6</v>
          </cell>
          <cell r="R988" t="str">
            <v>%</v>
          </cell>
        </row>
        <row r="989">
          <cell r="C989" t="str">
            <v>Years_repayments</v>
          </cell>
          <cell r="K989">
            <v>25</v>
          </cell>
          <cell r="N989" t="str">
            <v>yrs</v>
          </cell>
          <cell r="P989" t="str">
            <v>Years repayments</v>
          </cell>
          <cell r="Q989">
            <v>25</v>
          </cell>
          <cell r="R989" t="str">
            <v>yrs</v>
          </cell>
        </row>
        <row r="990">
          <cell r="C990" t="str">
            <v>Grant</v>
          </cell>
          <cell r="K990">
            <v>0</v>
          </cell>
          <cell r="N990" t="str">
            <v>%</v>
          </cell>
          <cell r="P990" t="str">
            <v>Grant</v>
          </cell>
          <cell r="Q990">
            <v>0</v>
          </cell>
          <cell r="R990" t="str">
            <v>%</v>
          </cell>
        </row>
        <row r="995">
          <cell r="C995" t="str">
            <v>Rename_New_Dimension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36"/>
  <sheetViews>
    <sheetView tabSelected="1" zoomScale="90" zoomScaleNormal="90" workbookViewId="0">
      <selection activeCell="K37" sqref="K37"/>
    </sheetView>
  </sheetViews>
  <sheetFormatPr defaultRowHeight="15" x14ac:dyDescent="0.25"/>
  <cols>
    <col min="1" max="1" width="9.140625" style="1"/>
    <col min="2" max="2" width="8.140625" style="1" bestFit="1" customWidth="1"/>
    <col min="3" max="3" width="12.85546875" style="1" bestFit="1" customWidth="1"/>
    <col min="4" max="11" width="9.140625" style="1"/>
    <col min="12" max="12" width="10.42578125" style="1" bestFit="1" customWidth="1"/>
    <col min="13" max="13" width="13.42578125" style="1" customWidth="1"/>
    <col min="14" max="23" width="9.140625" style="1"/>
    <col min="24" max="25" width="9.28515625" style="1" bestFit="1" customWidth="1"/>
    <col min="26" max="26" width="9.140625" style="1"/>
    <col min="27" max="27" width="9.28515625" style="1" bestFit="1" customWidth="1"/>
    <col min="28" max="28" width="13" style="1" customWidth="1"/>
    <col min="29" max="31" width="9.140625" style="1"/>
    <col min="32" max="32" width="15.42578125" style="1" customWidth="1"/>
    <col min="33" max="33" width="16.140625" style="1" customWidth="1"/>
    <col min="34" max="16384" width="9.140625" style="1"/>
  </cols>
  <sheetData>
    <row r="1" spans="1:33" ht="18.75" x14ac:dyDescent="0.3">
      <c r="A1" s="47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4" t="s">
        <v>19</v>
      </c>
      <c r="N1" s="43">
        <v>0.05</v>
      </c>
      <c r="P1" s="46" t="s">
        <v>20</v>
      </c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4" t="s">
        <v>19</v>
      </c>
      <c r="AC1" s="43">
        <v>0.05</v>
      </c>
      <c r="AD1" s="42"/>
      <c r="AE1" s="41" t="s">
        <v>18</v>
      </c>
      <c r="AF1" s="40"/>
      <c r="AG1" s="39"/>
    </row>
    <row r="2" spans="1:33" x14ac:dyDescent="0.25">
      <c r="A2" s="35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8" t="s">
        <v>17</v>
      </c>
      <c r="N2" s="37">
        <v>0.03</v>
      </c>
      <c r="P2" s="35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8" t="s">
        <v>17</v>
      </c>
      <c r="AC2" s="37">
        <v>0.03</v>
      </c>
      <c r="AD2" s="36"/>
      <c r="AE2" s="35"/>
      <c r="AF2" s="34"/>
      <c r="AG2" s="33"/>
    </row>
    <row r="3" spans="1:33" ht="75" customHeight="1" x14ac:dyDescent="0.25">
      <c r="A3" s="29" t="s">
        <v>3</v>
      </c>
      <c r="B3" s="31" t="s">
        <v>15</v>
      </c>
      <c r="C3" s="31" t="s">
        <v>14</v>
      </c>
      <c r="D3" s="32" t="s">
        <v>13</v>
      </c>
      <c r="E3" s="31" t="s">
        <v>12</v>
      </c>
      <c r="F3" s="31" t="s">
        <v>11</v>
      </c>
      <c r="G3" s="31" t="s">
        <v>10</v>
      </c>
      <c r="H3" s="31" t="s">
        <v>9</v>
      </c>
      <c r="I3" s="31" t="s">
        <v>8</v>
      </c>
      <c r="J3" s="31" t="s">
        <v>7</v>
      </c>
      <c r="K3" s="31" t="s">
        <v>6</v>
      </c>
      <c r="L3" s="31" t="s">
        <v>16</v>
      </c>
      <c r="M3" s="31" t="s">
        <v>4</v>
      </c>
      <c r="N3" s="31" t="s">
        <v>3</v>
      </c>
      <c r="P3" s="31" t="s">
        <v>3</v>
      </c>
      <c r="Q3" s="31" t="s">
        <v>15</v>
      </c>
      <c r="R3" s="31" t="s">
        <v>14</v>
      </c>
      <c r="S3" s="32" t="s">
        <v>13</v>
      </c>
      <c r="T3" s="31" t="s">
        <v>12</v>
      </c>
      <c r="U3" s="31" t="s">
        <v>11</v>
      </c>
      <c r="V3" s="31" t="s">
        <v>10</v>
      </c>
      <c r="W3" s="31" t="s">
        <v>9</v>
      </c>
      <c r="X3" s="31" t="s">
        <v>8</v>
      </c>
      <c r="Y3" s="31" t="s">
        <v>7</v>
      </c>
      <c r="Z3" s="31" t="s">
        <v>6</v>
      </c>
      <c r="AA3" s="31" t="s">
        <v>5</v>
      </c>
      <c r="AB3" s="31" t="s">
        <v>4</v>
      </c>
      <c r="AC3" s="31" t="s">
        <v>3</v>
      </c>
      <c r="AD3" s="30"/>
      <c r="AE3" s="29" t="s">
        <v>3</v>
      </c>
      <c r="AF3" s="28" t="s">
        <v>2</v>
      </c>
      <c r="AG3" s="28" t="s">
        <v>1</v>
      </c>
    </row>
    <row r="4" spans="1:33" x14ac:dyDescent="0.25">
      <c r="A4" s="26">
        <v>0</v>
      </c>
      <c r="B4" s="27"/>
      <c r="C4" s="27"/>
      <c r="D4" s="27"/>
      <c r="E4" s="27"/>
      <c r="F4" s="27"/>
      <c r="G4" s="27"/>
      <c r="H4" s="27"/>
      <c r="I4" s="26"/>
      <c r="J4" s="26"/>
      <c r="K4" s="26"/>
      <c r="L4" s="27"/>
      <c r="M4" s="27">
        <v>0</v>
      </c>
      <c r="N4" s="26">
        <v>0</v>
      </c>
      <c r="P4" s="26">
        <v>0</v>
      </c>
      <c r="Q4" s="25">
        <v>5400</v>
      </c>
      <c r="R4" s="21"/>
      <c r="S4" s="24"/>
      <c r="T4" s="21"/>
      <c r="U4" s="21"/>
      <c r="V4" s="21"/>
      <c r="W4" s="21"/>
      <c r="X4" s="21"/>
      <c r="Y4" s="21"/>
      <c r="Z4" s="23">
        <f>Q4</f>
        <v>5400</v>
      </c>
      <c r="AA4" s="22">
        <f>Z4</f>
        <v>5400</v>
      </c>
      <c r="AB4" s="22">
        <f>AA4</f>
        <v>5400</v>
      </c>
      <c r="AC4" s="21">
        <v>0</v>
      </c>
      <c r="AD4" s="6"/>
      <c r="AE4" s="20">
        <v>0</v>
      </c>
      <c r="AF4" s="14">
        <f>M4</f>
        <v>0</v>
      </c>
      <c r="AG4" s="14">
        <f>AB4</f>
        <v>5400</v>
      </c>
    </row>
    <row r="5" spans="1:33" x14ac:dyDescent="0.25">
      <c r="A5" s="6">
        <v>1</v>
      </c>
      <c r="B5" s="19"/>
      <c r="C5" s="19"/>
      <c r="D5" s="19"/>
      <c r="E5" s="19"/>
      <c r="F5" s="19"/>
      <c r="G5" s="19"/>
      <c r="H5" s="19"/>
      <c r="I5" s="12">
        <v>650</v>
      </c>
      <c r="J5" s="18">
        <f>POWER((1+$N$2),$A5)*I5</f>
        <v>669.5</v>
      </c>
      <c r="K5" s="17">
        <f>J5</f>
        <v>669.5</v>
      </c>
      <c r="L5" s="18">
        <f>POWER((1+$N$1),-$A5)*K5</f>
        <v>637.61904761904759</v>
      </c>
      <c r="M5" s="17">
        <f>M4+L5</f>
        <v>637.61904761904759</v>
      </c>
      <c r="N5" s="6">
        <v>1</v>
      </c>
      <c r="P5" s="6">
        <v>1</v>
      </c>
      <c r="Q5" s="6"/>
      <c r="R5" s="12">
        <v>100</v>
      </c>
      <c r="S5" s="18">
        <f>POWER((1+$AC$2),$P5)*R5</f>
        <v>103</v>
      </c>
      <c r="T5" s="12">
        <f>12+8</f>
        <v>20</v>
      </c>
      <c r="U5" s="18">
        <f>POWER((1+$AC$2),$P5)*T5</f>
        <v>20.6</v>
      </c>
      <c r="V5" s="12">
        <f>75+25</f>
        <v>100</v>
      </c>
      <c r="W5" s="18">
        <f>POWER((1+$AC$2),$P5)*V5</f>
        <v>103</v>
      </c>
      <c r="X5" s="12">
        <v>50</v>
      </c>
      <c r="Y5" s="18">
        <f>POWER((1+$AC$2),$P5)*X5</f>
        <v>51.5</v>
      </c>
      <c r="Z5" s="17">
        <f>Y5+W5+U5+S5</f>
        <v>278.10000000000002</v>
      </c>
      <c r="AA5" s="18">
        <f>POWER((1+$AC$1),-$P5)*Z5</f>
        <v>264.85714285714289</v>
      </c>
      <c r="AB5" s="17">
        <f>AB4+AA5</f>
        <v>5664.8571428571431</v>
      </c>
      <c r="AC5" s="16">
        <v>1</v>
      </c>
      <c r="AD5" s="6"/>
      <c r="AE5" s="15">
        <v>1</v>
      </c>
      <c r="AF5" s="14">
        <f>M5</f>
        <v>637.61904761904759</v>
      </c>
      <c r="AG5" s="14">
        <f>AB5</f>
        <v>5664.8571428571431</v>
      </c>
    </row>
    <row r="6" spans="1:33" x14ac:dyDescent="0.25">
      <c r="A6" s="6">
        <v>2</v>
      </c>
      <c r="B6" s="19"/>
      <c r="C6" s="19"/>
      <c r="D6" s="19"/>
      <c r="E6" s="19"/>
      <c r="F6" s="19"/>
      <c r="G6" s="19"/>
      <c r="H6" s="19"/>
      <c r="I6" s="12">
        <v>650</v>
      </c>
      <c r="J6" s="18">
        <f>POWER((1+$N$2),$A6)*I6</f>
        <v>689.58499999999992</v>
      </c>
      <c r="K6" s="17">
        <f>J6</f>
        <v>689.58499999999992</v>
      </c>
      <c r="L6" s="18">
        <f>POWER((1+$N$1),-$A6)*K6</f>
        <v>625.47392290249422</v>
      </c>
      <c r="M6" s="17">
        <f>M5+L6</f>
        <v>1263.0929705215417</v>
      </c>
      <c r="N6" s="6">
        <v>2</v>
      </c>
      <c r="P6" s="6">
        <v>2</v>
      </c>
      <c r="Q6" s="6"/>
      <c r="R6" s="12">
        <v>100</v>
      </c>
      <c r="S6" s="18">
        <f>POWER((1+$AC$2),$P6)*R6</f>
        <v>106.08999999999999</v>
      </c>
      <c r="T6" s="12">
        <f>12+8+50</f>
        <v>70</v>
      </c>
      <c r="U6" s="18">
        <f>POWER((1+$AC$2),$P6)*T6</f>
        <v>74.262999999999991</v>
      </c>
      <c r="V6" s="12">
        <f>75+25</f>
        <v>100</v>
      </c>
      <c r="W6" s="18">
        <f>POWER((1+$AC$2),$P6)*V6</f>
        <v>106.08999999999999</v>
      </c>
      <c r="X6" s="12">
        <v>50</v>
      </c>
      <c r="Y6" s="18">
        <f>POWER((1+$AC$2),$P6)*X6</f>
        <v>53.044999999999995</v>
      </c>
      <c r="Z6" s="17">
        <f>Y6+W6+U6+S6</f>
        <v>339.48799999999994</v>
      </c>
      <c r="AA6" s="18">
        <f>POWER((1+$AC$1),-$P6)*Z6</f>
        <v>307.92562358276638</v>
      </c>
      <c r="AB6" s="17">
        <f>AB5+AA6</f>
        <v>5972.7827664399092</v>
      </c>
      <c r="AC6" s="16">
        <v>2</v>
      </c>
      <c r="AD6" s="6"/>
      <c r="AE6" s="15">
        <v>2</v>
      </c>
      <c r="AF6" s="14">
        <f>M6</f>
        <v>1263.0929705215417</v>
      </c>
      <c r="AG6" s="14">
        <f>AB6</f>
        <v>5972.7827664399092</v>
      </c>
    </row>
    <row r="7" spans="1:33" x14ac:dyDescent="0.25">
      <c r="A7" s="6">
        <v>3</v>
      </c>
      <c r="B7" s="19"/>
      <c r="C7" s="19"/>
      <c r="D7" s="19"/>
      <c r="E7" s="19"/>
      <c r="F7" s="19"/>
      <c r="G7" s="19"/>
      <c r="H7" s="19"/>
      <c r="I7" s="12">
        <v>650</v>
      </c>
      <c r="J7" s="18">
        <f>POWER((1+$N$2),$A7)*I7</f>
        <v>710.27255000000002</v>
      </c>
      <c r="K7" s="17">
        <f>J7</f>
        <v>710.27255000000002</v>
      </c>
      <c r="L7" s="18">
        <f>POWER((1+$N$1),-$A7)*K7</f>
        <v>613.5601338948278</v>
      </c>
      <c r="M7" s="17">
        <f>M6+L7</f>
        <v>1876.6531044163694</v>
      </c>
      <c r="N7" s="6">
        <v>3</v>
      </c>
      <c r="P7" s="6">
        <v>3</v>
      </c>
      <c r="Q7" s="6"/>
      <c r="R7" s="12">
        <v>100</v>
      </c>
      <c r="S7" s="18">
        <f>POWER((1+$AC$2),$P7)*R7</f>
        <v>109.2727</v>
      </c>
      <c r="T7" s="12">
        <f>12+8</f>
        <v>20</v>
      </c>
      <c r="U7" s="18">
        <f>POWER((1+$AC$2),$P7)*T7</f>
        <v>21.85454</v>
      </c>
      <c r="V7" s="12">
        <f>75+25</f>
        <v>100</v>
      </c>
      <c r="W7" s="18">
        <f>POWER((1+$AC$2),$P7)*V7</f>
        <v>109.2727</v>
      </c>
      <c r="X7" s="12">
        <v>50</v>
      </c>
      <c r="Y7" s="18">
        <f>POWER((1+$AC$2),$P7)*X7</f>
        <v>54.63635</v>
      </c>
      <c r="Z7" s="17">
        <f>Y7+W7+U7+S7</f>
        <v>295.03629000000001</v>
      </c>
      <c r="AA7" s="18">
        <f>POWER((1+$AC$1),-$P7)*Z7</f>
        <v>254.86344023323613</v>
      </c>
      <c r="AB7" s="17">
        <f>AB6+AA7</f>
        <v>6227.6462066731456</v>
      </c>
      <c r="AC7" s="16">
        <v>3</v>
      </c>
      <c r="AD7" s="6"/>
      <c r="AE7" s="15">
        <v>3</v>
      </c>
      <c r="AF7" s="14">
        <f>M7</f>
        <v>1876.6531044163694</v>
      </c>
      <c r="AG7" s="14">
        <f>AB7</f>
        <v>6227.6462066731456</v>
      </c>
    </row>
    <row r="8" spans="1:33" x14ac:dyDescent="0.25">
      <c r="A8" s="6">
        <v>4</v>
      </c>
      <c r="B8" s="19"/>
      <c r="C8" s="19"/>
      <c r="D8" s="19"/>
      <c r="E8" s="19"/>
      <c r="F8" s="19"/>
      <c r="G8" s="19"/>
      <c r="H8" s="19"/>
      <c r="I8" s="12">
        <v>650</v>
      </c>
      <c r="J8" s="18">
        <f>POWER((1+$N$2),$A8)*I8</f>
        <v>731.58072649999997</v>
      </c>
      <c r="K8" s="17">
        <f>J8</f>
        <v>731.58072649999997</v>
      </c>
      <c r="L8" s="18">
        <f>POWER((1+$N$1),-$A8)*K8</f>
        <v>601.87327420159295</v>
      </c>
      <c r="M8" s="17">
        <f>M7+L8</f>
        <v>2478.5263786179621</v>
      </c>
      <c r="N8" s="6">
        <v>4</v>
      </c>
      <c r="P8" s="6">
        <v>4</v>
      </c>
      <c r="Q8" s="6"/>
      <c r="R8" s="12">
        <v>100</v>
      </c>
      <c r="S8" s="18">
        <f>POWER((1+$AC$2),$P8)*R8</f>
        <v>112.55088099999999</v>
      </c>
      <c r="T8" s="12">
        <f>12+(2*8)+50</f>
        <v>78</v>
      </c>
      <c r="U8" s="18">
        <f>POWER((1+$AC$2),$P8)*T8</f>
        <v>87.789687179999987</v>
      </c>
      <c r="V8" s="12">
        <f>75+25</f>
        <v>100</v>
      </c>
      <c r="W8" s="18">
        <f>POWER((1+$AC$2),$P8)*V8</f>
        <v>112.55088099999999</v>
      </c>
      <c r="X8" s="12">
        <v>50</v>
      </c>
      <c r="Y8" s="18">
        <f>POWER((1+$AC$2),$P8)*X8</f>
        <v>56.275440499999995</v>
      </c>
      <c r="Z8" s="17">
        <f>Y8+W8+U8+S8</f>
        <v>369.16688967999994</v>
      </c>
      <c r="AA8" s="18">
        <f>POWER((1+$AC$1),-$P8)*Z8</f>
        <v>303.71451375095762</v>
      </c>
      <c r="AB8" s="17">
        <f>AB7+AA8</f>
        <v>6531.3607204241034</v>
      </c>
      <c r="AC8" s="16">
        <v>4</v>
      </c>
      <c r="AD8" s="6"/>
      <c r="AE8" s="15">
        <v>4</v>
      </c>
      <c r="AF8" s="14">
        <f>M8</f>
        <v>2478.5263786179621</v>
      </c>
      <c r="AG8" s="14">
        <f>AB8</f>
        <v>6531.3607204241034</v>
      </c>
    </row>
    <row r="9" spans="1:33" x14ac:dyDescent="0.25">
      <c r="A9" s="6">
        <v>5</v>
      </c>
      <c r="B9" s="19"/>
      <c r="C9" s="19"/>
      <c r="D9" s="19"/>
      <c r="E9" s="19"/>
      <c r="F9" s="19"/>
      <c r="G9" s="19"/>
      <c r="H9" s="19"/>
      <c r="I9" s="12">
        <v>650</v>
      </c>
      <c r="J9" s="18">
        <f>POWER((1+$N$2),$A9)*I9</f>
        <v>753.52814829499994</v>
      </c>
      <c r="K9" s="17">
        <f>J9</f>
        <v>753.52814829499994</v>
      </c>
      <c r="L9" s="18">
        <f>POWER((1+$N$1),-$A9)*K9</f>
        <v>590.4090213596578</v>
      </c>
      <c r="M9" s="17">
        <f>M8+L9</f>
        <v>3068.9353999776199</v>
      </c>
      <c r="N9" s="6">
        <v>5</v>
      </c>
      <c r="P9" s="6">
        <v>5</v>
      </c>
      <c r="Q9" s="6"/>
      <c r="R9" s="12">
        <v>100</v>
      </c>
      <c r="S9" s="18">
        <f>POWER((1+$AC$2),$P9)*R9</f>
        <v>115.92740742999999</v>
      </c>
      <c r="T9" s="12">
        <f>12+8</f>
        <v>20</v>
      </c>
      <c r="U9" s="18">
        <f>POWER((1+$AC$2),$P9)*T9</f>
        <v>23.185481485999997</v>
      </c>
      <c r="V9" s="12">
        <f>75+25</f>
        <v>100</v>
      </c>
      <c r="W9" s="18">
        <f>POWER((1+$AC$2),$P9)*V9</f>
        <v>115.92740742999999</v>
      </c>
      <c r="X9" s="12">
        <v>50</v>
      </c>
      <c r="Y9" s="18">
        <f>POWER((1+$AC$2),$P9)*X9</f>
        <v>57.963703714999994</v>
      </c>
      <c r="Z9" s="17">
        <f>Y9+W9+U9+S9</f>
        <v>313.00400006099994</v>
      </c>
      <c r="AA9" s="18">
        <f>POWER((1+$AC$1),-$P9)*Z9</f>
        <v>245.24682425708858</v>
      </c>
      <c r="AB9" s="17">
        <f>AB8+AA9</f>
        <v>6776.6075446811919</v>
      </c>
      <c r="AC9" s="16">
        <v>5</v>
      </c>
      <c r="AD9" s="6"/>
      <c r="AE9" s="15">
        <v>5</v>
      </c>
      <c r="AF9" s="14">
        <f>M9</f>
        <v>3068.9353999776199</v>
      </c>
      <c r="AG9" s="14">
        <f>AB9</f>
        <v>6776.6075446811919</v>
      </c>
    </row>
    <row r="10" spans="1:33" x14ac:dyDescent="0.25">
      <c r="A10" s="6">
        <v>6</v>
      </c>
      <c r="B10" s="19"/>
      <c r="C10" s="19"/>
      <c r="D10" s="19"/>
      <c r="E10" s="19"/>
      <c r="F10" s="19"/>
      <c r="G10" s="19"/>
      <c r="H10" s="19"/>
      <c r="I10" s="12">
        <v>650</v>
      </c>
      <c r="J10" s="18">
        <f>POWER((1+$N$2),$A10)*I10</f>
        <v>776.13399274384994</v>
      </c>
      <c r="K10" s="17">
        <f>J10</f>
        <v>776.13399274384994</v>
      </c>
      <c r="L10" s="18">
        <f>POWER((1+$N$1),-$A10)*K10</f>
        <v>579.16313523852148</v>
      </c>
      <c r="M10" s="17">
        <f>M9+L10</f>
        <v>3648.0985352161415</v>
      </c>
      <c r="N10" s="6">
        <v>6</v>
      </c>
      <c r="P10" s="6">
        <v>6</v>
      </c>
      <c r="Q10" s="6"/>
      <c r="R10" s="12">
        <v>100</v>
      </c>
      <c r="S10" s="18">
        <f>POWER((1+$AC$2),$P10)*R10</f>
        <v>119.40522965289999</v>
      </c>
      <c r="T10" s="12">
        <f>12+8+50+450</f>
        <v>520</v>
      </c>
      <c r="U10" s="18">
        <f>POWER((1+$AC$2),$P10)*T10</f>
        <v>620.90719419507991</v>
      </c>
      <c r="V10" s="12">
        <f>75+25</f>
        <v>100</v>
      </c>
      <c r="W10" s="18">
        <f>POWER((1+$AC$2),$P10)*V10</f>
        <v>119.40522965289999</v>
      </c>
      <c r="X10" s="12">
        <v>50</v>
      </c>
      <c r="Y10" s="18">
        <f>POWER((1+$AC$2),$P10)*X10</f>
        <v>59.702614826449995</v>
      </c>
      <c r="Z10" s="17">
        <f>Y10+W10+U10+S10</f>
        <v>919.42026832732984</v>
      </c>
      <c r="AA10" s="18">
        <f>POWER((1+$AC$1),-$P10)*Z10</f>
        <v>686.08556020563299</v>
      </c>
      <c r="AB10" s="17">
        <f>AB9+AA10</f>
        <v>7462.6931048868246</v>
      </c>
      <c r="AC10" s="16">
        <v>6</v>
      </c>
      <c r="AD10" s="6"/>
      <c r="AE10" s="15">
        <v>6</v>
      </c>
      <c r="AF10" s="14">
        <f>M10</f>
        <v>3648.0985352161415</v>
      </c>
      <c r="AG10" s="14">
        <f>AB10</f>
        <v>7462.6931048868246</v>
      </c>
    </row>
    <row r="11" spans="1:33" x14ac:dyDescent="0.25">
      <c r="A11" s="6">
        <v>7</v>
      </c>
      <c r="B11" s="19"/>
      <c r="C11" s="19"/>
      <c r="D11" s="19"/>
      <c r="E11" s="19"/>
      <c r="F11" s="19"/>
      <c r="G11" s="19"/>
      <c r="H11" s="19"/>
      <c r="I11" s="12">
        <v>650</v>
      </c>
      <c r="J11" s="18">
        <f>POWER((1+$N$2),$A11)*I11</f>
        <v>799.41801252616551</v>
      </c>
      <c r="K11" s="17">
        <f>J11</f>
        <v>799.41801252616551</v>
      </c>
      <c r="L11" s="18">
        <f>POWER((1+$N$1),-$A11)*K11</f>
        <v>568.13145647207341</v>
      </c>
      <c r="M11" s="17">
        <f>M10+L11</f>
        <v>4216.2299916882148</v>
      </c>
      <c r="N11" s="6">
        <v>7</v>
      </c>
      <c r="P11" s="6">
        <v>7</v>
      </c>
      <c r="Q11" s="6"/>
      <c r="R11" s="12">
        <v>100</v>
      </c>
      <c r="S11" s="18">
        <f>POWER((1+$AC$2),$P11)*R11</f>
        <v>122.987386542487</v>
      </c>
      <c r="T11" s="12">
        <f>12+8</f>
        <v>20</v>
      </c>
      <c r="U11" s="18">
        <f>POWER((1+$AC$2),$P11)*T11</f>
        <v>24.5974773084974</v>
      </c>
      <c r="V11" s="12">
        <f>75+25</f>
        <v>100</v>
      </c>
      <c r="W11" s="18">
        <f>POWER((1+$AC$2),$P11)*V11</f>
        <v>122.987386542487</v>
      </c>
      <c r="X11" s="12">
        <v>50</v>
      </c>
      <c r="Y11" s="18">
        <f>POWER((1+$AC$2),$P11)*X11</f>
        <v>61.493693271243501</v>
      </c>
      <c r="Z11" s="17">
        <f>Y11+W11+U11+S11</f>
        <v>332.06594366471489</v>
      </c>
      <c r="AA11" s="18">
        <f>POWER((1+$AC$1),-$P11)*Z11</f>
        <v>235.99306653455358</v>
      </c>
      <c r="AB11" s="17">
        <f>AB10+AA11</f>
        <v>7698.6861714213783</v>
      </c>
      <c r="AC11" s="16">
        <v>7</v>
      </c>
      <c r="AD11" s="6"/>
      <c r="AE11" s="15">
        <v>7</v>
      </c>
      <c r="AF11" s="14">
        <f>M11</f>
        <v>4216.2299916882148</v>
      </c>
      <c r="AG11" s="14">
        <f>AB11</f>
        <v>7698.6861714213783</v>
      </c>
    </row>
    <row r="12" spans="1:33" x14ac:dyDescent="0.25">
      <c r="A12" s="6">
        <v>8</v>
      </c>
      <c r="B12" s="19"/>
      <c r="C12" s="19"/>
      <c r="D12" s="19"/>
      <c r="E12" s="19"/>
      <c r="F12" s="19"/>
      <c r="G12" s="19"/>
      <c r="H12" s="19"/>
      <c r="I12" s="12">
        <v>650</v>
      </c>
      <c r="J12" s="18">
        <f>POWER((1+$N$2),$A12)*I12</f>
        <v>823.40055290195039</v>
      </c>
      <c r="K12" s="17">
        <f>J12</f>
        <v>823.40055290195039</v>
      </c>
      <c r="L12" s="18">
        <f>POWER((1+$N$1),-$A12)*K12</f>
        <v>557.30990492022443</v>
      </c>
      <c r="M12" s="17">
        <f>M11+L12</f>
        <v>4773.5398966084394</v>
      </c>
      <c r="N12" s="6">
        <v>8</v>
      </c>
      <c r="P12" s="6">
        <v>8</v>
      </c>
      <c r="Q12" s="6"/>
      <c r="R12" s="12">
        <v>100</v>
      </c>
      <c r="S12" s="18">
        <f>POWER((1+$AC$2),$P12)*R12</f>
        <v>126.67700813876159</v>
      </c>
      <c r="T12" s="12">
        <f>12+8+50</f>
        <v>70</v>
      </c>
      <c r="U12" s="18">
        <f>POWER((1+$AC$2),$P12)*T12</f>
        <v>88.673905697133108</v>
      </c>
      <c r="V12" s="12">
        <f>75+25</f>
        <v>100</v>
      </c>
      <c r="W12" s="18">
        <f>POWER((1+$AC$2),$P12)*V12</f>
        <v>126.67700813876159</v>
      </c>
      <c r="X12" s="12">
        <v>50</v>
      </c>
      <c r="Y12" s="18">
        <f>POWER((1+$AC$2),$P12)*X12</f>
        <v>63.338504069380797</v>
      </c>
      <c r="Z12" s="17">
        <f>Y12+W12+U12+S12</f>
        <v>405.3664260440371</v>
      </c>
      <c r="AA12" s="18">
        <f>POWER((1+$AC$1),-$P12)*Z12</f>
        <v>274.36795319149508</v>
      </c>
      <c r="AB12" s="17">
        <f>AB11+AA12</f>
        <v>7973.0541246128732</v>
      </c>
      <c r="AC12" s="16">
        <v>8</v>
      </c>
      <c r="AD12" s="6"/>
      <c r="AE12" s="15">
        <v>8</v>
      </c>
      <c r="AF12" s="14">
        <f>M12</f>
        <v>4773.5398966084394</v>
      </c>
      <c r="AG12" s="14">
        <f>AB12</f>
        <v>7973.0541246128732</v>
      </c>
    </row>
    <row r="13" spans="1:33" x14ac:dyDescent="0.25">
      <c r="A13" s="6">
        <v>9</v>
      </c>
      <c r="B13" s="19"/>
      <c r="C13" s="19"/>
      <c r="D13" s="19"/>
      <c r="E13" s="19"/>
      <c r="F13" s="19"/>
      <c r="G13" s="19"/>
      <c r="H13" s="19"/>
      <c r="I13" s="12">
        <v>650</v>
      </c>
      <c r="J13" s="18">
        <f>POWER((1+$N$2),$A13)*I13</f>
        <v>848.10256948900894</v>
      </c>
      <c r="K13" s="17">
        <f>J13</f>
        <v>848.10256948900894</v>
      </c>
      <c r="L13" s="18">
        <f>POWER((1+$N$1),-$A13)*K13</f>
        <v>546.69447815983915</v>
      </c>
      <c r="M13" s="17">
        <f>M12+L13</f>
        <v>5320.2343747682789</v>
      </c>
      <c r="N13" s="6">
        <v>9</v>
      </c>
      <c r="P13" s="6">
        <v>9</v>
      </c>
      <c r="Q13" s="6"/>
      <c r="R13" s="12">
        <v>100</v>
      </c>
      <c r="S13" s="18">
        <f>POWER((1+$AC$2),$P13)*R13</f>
        <v>130.47731838292444</v>
      </c>
      <c r="T13" s="12">
        <f>12+8</f>
        <v>20</v>
      </c>
      <c r="U13" s="18">
        <f>POWER((1+$AC$2),$P13)*T13</f>
        <v>26.095463676584888</v>
      </c>
      <c r="V13" s="12">
        <f>75+25</f>
        <v>100</v>
      </c>
      <c r="W13" s="18">
        <f>POWER((1+$AC$2),$P13)*V13</f>
        <v>130.47731838292444</v>
      </c>
      <c r="X13" s="12">
        <v>50</v>
      </c>
      <c r="Y13" s="18">
        <f>POWER((1+$AC$2),$P13)*X13</f>
        <v>65.238659191462219</v>
      </c>
      <c r="Z13" s="17">
        <f>Y13+W13+U13+S13</f>
        <v>352.28875963389601</v>
      </c>
      <c r="AA13" s="18">
        <f>POWER((1+$AC$1),-$P13)*Z13</f>
        <v>227.0884755433178</v>
      </c>
      <c r="AB13" s="17">
        <f>AB12+AA13</f>
        <v>8200.1426001561904</v>
      </c>
      <c r="AC13" s="16">
        <v>9</v>
      </c>
      <c r="AD13" s="6"/>
      <c r="AE13" s="15">
        <v>9</v>
      </c>
      <c r="AF13" s="14">
        <f>M13</f>
        <v>5320.2343747682789</v>
      </c>
      <c r="AG13" s="14">
        <f>AB13</f>
        <v>8200.1426001561904</v>
      </c>
    </row>
    <row r="14" spans="1:33" x14ac:dyDescent="0.25">
      <c r="A14" s="6">
        <v>10</v>
      </c>
      <c r="B14" s="19"/>
      <c r="C14" s="19"/>
      <c r="D14" s="19"/>
      <c r="E14" s="19"/>
      <c r="F14" s="19"/>
      <c r="G14" s="19"/>
      <c r="H14" s="19"/>
      <c r="I14" s="12">
        <v>650</v>
      </c>
      <c r="J14" s="18">
        <f>POWER((1+$N$2),$A14)*I14</f>
        <v>873.54564657367916</v>
      </c>
      <c r="K14" s="17">
        <f>J14</f>
        <v>873.54564657367916</v>
      </c>
      <c r="L14" s="18">
        <f>POWER((1+$N$1),-$A14)*K14</f>
        <v>536.28125000441366</v>
      </c>
      <c r="M14" s="17">
        <f>M13+L14</f>
        <v>5856.5156247726927</v>
      </c>
      <c r="N14" s="6">
        <v>10</v>
      </c>
      <c r="P14" s="6">
        <v>10</v>
      </c>
      <c r="Q14" s="6"/>
      <c r="R14" s="12">
        <v>100</v>
      </c>
      <c r="S14" s="18">
        <f>POWER((1+$AC$2),$P14)*R14</f>
        <v>134.39163793441219</v>
      </c>
      <c r="T14" s="12">
        <f>12+(2*8)+50</f>
        <v>78</v>
      </c>
      <c r="U14" s="18">
        <f>POWER((1+$AC$2),$P14)*T14</f>
        <v>104.82547758884149</v>
      </c>
      <c r="V14" s="12">
        <f>75+25</f>
        <v>100</v>
      </c>
      <c r="W14" s="18">
        <f>POWER((1+$AC$2),$P14)*V14</f>
        <v>134.39163793441219</v>
      </c>
      <c r="X14" s="12">
        <v>50</v>
      </c>
      <c r="Y14" s="18">
        <f>POWER((1+$AC$2),$P14)*X14</f>
        <v>67.195818967206094</v>
      </c>
      <c r="Z14" s="17">
        <f>Y14+W14+U14+S14</f>
        <v>440.80457242487194</v>
      </c>
      <c r="AA14" s="18">
        <f>POWER((1+$AC$1),-$P14)*Z14</f>
        <v>270.6157692329964</v>
      </c>
      <c r="AB14" s="17">
        <f>AB13+AA14</f>
        <v>8470.7583693891866</v>
      </c>
      <c r="AC14" s="16">
        <v>10</v>
      </c>
      <c r="AD14" s="6"/>
      <c r="AE14" s="15">
        <v>10</v>
      </c>
      <c r="AF14" s="14">
        <f>M14</f>
        <v>5856.5156247726927</v>
      </c>
      <c r="AG14" s="14">
        <f>AB14</f>
        <v>8470.7583693891866</v>
      </c>
    </row>
    <row r="15" spans="1:33" x14ac:dyDescent="0.25">
      <c r="A15" s="6">
        <v>11</v>
      </c>
      <c r="B15" s="19"/>
      <c r="C15" s="19"/>
      <c r="D15" s="19"/>
      <c r="E15" s="19"/>
      <c r="F15" s="19"/>
      <c r="G15" s="19"/>
      <c r="H15" s="19"/>
      <c r="I15" s="12">
        <v>650</v>
      </c>
      <c r="J15" s="18">
        <f>POWER((1+$N$2),$A15)*I15</f>
        <v>899.7520159708896</v>
      </c>
      <c r="K15" s="17">
        <f>J15</f>
        <v>899.7520159708896</v>
      </c>
      <c r="L15" s="18">
        <f>POWER((1+$N$1),-$A15)*K15</f>
        <v>526.06636905194864</v>
      </c>
      <c r="M15" s="17">
        <f>M14+L15</f>
        <v>6382.5819938246414</v>
      </c>
      <c r="N15" s="6">
        <v>11</v>
      </c>
      <c r="P15" s="6">
        <v>11</v>
      </c>
      <c r="Q15" s="6"/>
      <c r="R15" s="12">
        <v>100</v>
      </c>
      <c r="S15" s="18">
        <f>POWER((1+$AC$2),$P15)*R15</f>
        <v>138.42338707244454</v>
      </c>
      <c r="T15" s="12">
        <f>12+8</f>
        <v>20</v>
      </c>
      <c r="U15" s="18">
        <f>POWER((1+$AC$2),$P15)*T15</f>
        <v>27.68467741448891</v>
      </c>
      <c r="V15" s="12">
        <f>75+25</f>
        <v>100</v>
      </c>
      <c r="W15" s="18">
        <f>POWER((1+$AC$2),$P15)*V15</f>
        <v>138.42338707244454</v>
      </c>
      <c r="X15" s="12">
        <v>50</v>
      </c>
      <c r="Y15" s="18">
        <f>POWER((1+$AC$2),$P15)*X15</f>
        <v>69.21169353622227</v>
      </c>
      <c r="Z15" s="17">
        <f>Y15+W15+U15+S15</f>
        <v>373.74314509560025</v>
      </c>
      <c r="AA15" s="18">
        <f>POWER((1+$AC$1),-$P15)*Z15</f>
        <v>218.51987637542479</v>
      </c>
      <c r="AB15" s="17">
        <f>AB14+AA15</f>
        <v>8689.2782457646117</v>
      </c>
      <c r="AC15" s="16">
        <v>11</v>
      </c>
      <c r="AD15" s="6"/>
      <c r="AE15" s="15">
        <v>11</v>
      </c>
      <c r="AF15" s="14">
        <f>M15</f>
        <v>6382.5819938246414</v>
      </c>
      <c r="AG15" s="14">
        <f>AB15</f>
        <v>8689.2782457646117</v>
      </c>
    </row>
    <row r="16" spans="1:33" x14ac:dyDescent="0.25">
      <c r="A16" s="6">
        <v>12</v>
      </c>
      <c r="B16" s="19"/>
      <c r="C16" s="19"/>
      <c r="D16" s="19"/>
      <c r="E16" s="19"/>
      <c r="F16" s="19"/>
      <c r="G16" s="19"/>
      <c r="H16" s="19"/>
      <c r="I16" s="12">
        <v>650</v>
      </c>
      <c r="J16" s="18">
        <f>POWER((1+$N$2),$A16)*I16</f>
        <v>926.7445764500161</v>
      </c>
      <c r="K16" s="17">
        <f>J16</f>
        <v>926.7445764500161</v>
      </c>
      <c r="L16" s="18">
        <f>POWER((1+$N$1),-$A16)*K16</f>
        <v>516.04605726048283</v>
      </c>
      <c r="M16" s="17">
        <f>M15+L16</f>
        <v>6898.6280510851238</v>
      </c>
      <c r="N16" s="6">
        <v>12</v>
      </c>
      <c r="P16" s="6">
        <v>12</v>
      </c>
      <c r="Q16" s="6"/>
      <c r="R16" s="12">
        <v>100</v>
      </c>
      <c r="S16" s="18">
        <f>POWER((1+$AC$2),$P16)*R16</f>
        <v>142.57608868461787</v>
      </c>
      <c r="T16" s="12">
        <f>12+8+50+450</f>
        <v>520</v>
      </c>
      <c r="U16" s="18">
        <f>POWER((1+$AC$2),$P16)*T16</f>
        <v>741.39566116001288</v>
      </c>
      <c r="V16" s="12">
        <f>75+25</f>
        <v>100</v>
      </c>
      <c r="W16" s="18">
        <f>POWER((1+$AC$2),$P16)*V16</f>
        <v>142.57608868461787</v>
      </c>
      <c r="X16" s="12">
        <v>50</v>
      </c>
      <c r="Y16" s="18">
        <f>POWER((1+$AC$2),$P16)*X16</f>
        <v>71.288044342308936</v>
      </c>
      <c r="Z16" s="17">
        <f>Y16+W16+U16+S16</f>
        <v>1097.8358828715575</v>
      </c>
      <c r="AA16" s="18">
        <f>POWER((1+$AC$1),-$P16)*Z16</f>
        <v>611.31609860087963</v>
      </c>
      <c r="AB16" s="17">
        <f>AB15+AA16</f>
        <v>9300.5943443654905</v>
      </c>
      <c r="AC16" s="16">
        <v>12</v>
      </c>
      <c r="AD16" s="6"/>
      <c r="AE16" s="15">
        <v>12</v>
      </c>
      <c r="AF16" s="14">
        <f>M16</f>
        <v>6898.6280510851238</v>
      </c>
      <c r="AG16" s="14">
        <f>AB16</f>
        <v>9300.5943443654905</v>
      </c>
    </row>
    <row r="17" spans="1:33" x14ac:dyDescent="0.25">
      <c r="A17" s="6">
        <v>13</v>
      </c>
      <c r="B17" s="19"/>
      <c r="C17" s="19"/>
      <c r="D17" s="19"/>
      <c r="E17" s="19"/>
      <c r="F17" s="19"/>
      <c r="G17" s="19"/>
      <c r="H17" s="19"/>
      <c r="I17" s="12">
        <v>650</v>
      </c>
      <c r="J17" s="18">
        <f>POWER((1+$N$2),$A17)*I17</f>
        <v>954.5469137435166</v>
      </c>
      <c r="K17" s="17">
        <f>J17</f>
        <v>954.5469137435166</v>
      </c>
      <c r="L17" s="18">
        <f>POWER((1+$N$1),-$A17)*K17</f>
        <v>506.21660855075925</v>
      </c>
      <c r="M17" s="17">
        <f>M16+L17</f>
        <v>7404.8446596358826</v>
      </c>
      <c r="N17" s="6">
        <v>13</v>
      </c>
      <c r="P17" s="6">
        <v>13</v>
      </c>
      <c r="Q17" s="6"/>
      <c r="R17" s="12">
        <v>100</v>
      </c>
      <c r="S17" s="18">
        <f>POWER((1+$AC$2),$P17)*R17</f>
        <v>146.8533713451564</v>
      </c>
      <c r="T17" s="12">
        <f>12+8</f>
        <v>20</v>
      </c>
      <c r="U17" s="18">
        <f>POWER((1+$AC$2),$P17)*T17</f>
        <v>29.370674269031277</v>
      </c>
      <c r="V17" s="12">
        <f>75+25</f>
        <v>100</v>
      </c>
      <c r="W17" s="18">
        <f>POWER((1+$AC$2),$P17)*V17</f>
        <v>146.8533713451564</v>
      </c>
      <c r="X17" s="12">
        <v>50</v>
      </c>
      <c r="Y17" s="18">
        <f>POWER((1+$AC$2),$P17)*X17</f>
        <v>73.426685672578202</v>
      </c>
      <c r="Z17" s="17">
        <f>Y17+W17+U17+S17</f>
        <v>396.50410263192225</v>
      </c>
      <c r="AA17" s="18">
        <f>POWER((1+$AC$1),-$P17)*Z17</f>
        <v>210.27459124416151</v>
      </c>
      <c r="AB17" s="17">
        <f>AB16+AA17</f>
        <v>9510.8689356096529</v>
      </c>
      <c r="AC17" s="16">
        <v>13</v>
      </c>
      <c r="AD17" s="6"/>
      <c r="AE17" s="15">
        <v>13</v>
      </c>
      <c r="AF17" s="14">
        <f>M17</f>
        <v>7404.8446596358826</v>
      </c>
      <c r="AG17" s="14">
        <f>AB17</f>
        <v>9510.8689356096529</v>
      </c>
    </row>
    <row r="18" spans="1:33" x14ac:dyDescent="0.25">
      <c r="A18" s="6">
        <v>14</v>
      </c>
      <c r="B18" s="19"/>
      <c r="C18" s="19"/>
      <c r="D18" s="19"/>
      <c r="E18" s="19"/>
      <c r="F18" s="19"/>
      <c r="G18" s="19"/>
      <c r="H18" s="19"/>
      <c r="I18" s="12">
        <v>650</v>
      </c>
      <c r="J18" s="18">
        <f>POWER((1+$N$2),$A18)*I18</f>
        <v>983.18332115582211</v>
      </c>
      <c r="K18" s="17">
        <f>J18</f>
        <v>983.18332115582211</v>
      </c>
      <c r="L18" s="18">
        <f>POWER((1+$N$1),-$A18)*K18</f>
        <v>496.57438743550688</v>
      </c>
      <c r="M18" s="17">
        <f>M17+L18</f>
        <v>7901.4190470713893</v>
      </c>
      <c r="N18" s="6">
        <v>14</v>
      </c>
      <c r="P18" s="6">
        <v>14</v>
      </c>
      <c r="Q18" s="6"/>
      <c r="R18" s="12">
        <v>100</v>
      </c>
      <c r="S18" s="18">
        <f>POWER((1+$AC$2),$P18)*R18</f>
        <v>151.25897248551109</v>
      </c>
      <c r="T18" s="12">
        <f>12+8+50</f>
        <v>70</v>
      </c>
      <c r="U18" s="18">
        <f>POWER((1+$AC$2),$P18)*T18</f>
        <v>105.88128073985777</v>
      </c>
      <c r="V18" s="12">
        <f>75+25</f>
        <v>100</v>
      </c>
      <c r="W18" s="18">
        <f>POWER((1+$AC$2),$P18)*V18</f>
        <v>151.25897248551109</v>
      </c>
      <c r="X18" s="12">
        <v>50</v>
      </c>
      <c r="Y18" s="18">
        <f>POWER((1+$AC$2),$P18)*X18</f>
        <v>75.629486242755547</v>
      </c>
      <c r="Z18" s="17">
        <f>Y18+W18+U18+S18</f>
        <v>484.02871195363548</v>
      </c>
      <c r="AA18" s="18">
        <f>POWER((1+$AC$1),-$P18)*Z18</f>
        <v>244.46739073748032</v>
      </c>
      <c r="AB18" s="17">
        <f>AB17+AA18</f>
        <v>9755.3363263471329</v>
      </c>
      <c r="AC18" s="16">
        <v>14</v>
      </c>
      <c r="AD18" s="6"/>
      <c r="AE18" s="15">
        <v>14</v>
      </c>
      <c r="AF18" s="14">
        <f>M18</f>
        <v>7901.4190470713893</v>
      </c>
      <c r="AG18" s="14">
        <f>AB18</f>
        <v>9755.3363263471329</v>
      </c>
    </row>
    <row r="19" spans="1:33" x14ac:dyDescent="0.25">
      <c r="A19" s="6">
        <v>15</v>
      </c>
      <c r="B19" s="19"/>
      <c r="C19" s="19"/>
      <c r="D19" s="19"/>
      <c r="E19" s="19"/>
      <c r="F19" s="19"/>
      <c r="G19" s="19"/>
      <c r="H19" s="19"/>
      <c r="I19" s="12">
        <v>650</v>
      </c>
      <c r="J19" s="18">
        <f>POWER((1+$N$2),$A19)*I19</f>
        <v>1012.6788207904968</v>
      </c>
      <c r="K19" s="17">
        <f>J19</f>
        <v>1012.6788207904968</v>
      </c>
      <c r="L19" s="18">
        <f>POWER((1+$N$1),-$A19)*K19</f>
        <v>487.11582767483048</v>
      </c>
      <c r="M19" s="17">
        <f>M18+L19</f>
        <v>8388.5348747462194</v>
      </c>
      <c r="N19" s="6">
        <v>15</v>
      </c>
      <c r="P19" s="6">
        <v>15</v>
      </c>
      <c r="Q19" s="6"/>
      <c r="R19" s="12">
        <v>100</v>
      </c>
      <c r="S19" s="18">
        <f>POWER((1+$AC$2),$P19)*R19</f>
        <v>155.79674166007644</v>
      </c>
      <c r="T19" s="12">
        <f>12+8</f>
        <v>20</v>
      </c>
      <c r="U19" s="18">
        <f>POWER((1+$AC$2),$P19)*T19</f>
        <v>31.159348332015288</v>
      </c>
      <c r="V19" s="12">
        <f>75+25</f>
        <v>100</v>
      </c>
      <c r="W19" s="18">
        <f>POWER((1+$AC$2),$P19)*V19</f>
        <v>155.79674166007644</v>
      </c>
      <c r="X19" s="12">
        <v>50</v>
      </c>
      <c r="Y19" s="18">
        <f>POWER((1+$AC$2),$P19)*X19</f>
        <v>77.898370830038218</v>
      </c>
      <c r="Z19" s="17">
        <f>Y19+W19+U19+S19</f>
        <v>420.65120248220637</v>
      </c>
      <c r="AA19" s="18">
        <f>POWER((1+$AC$1),-$P19)*Z19</f>
        <v>202.34042072646804</v>
      </c>
      <c r="AB19" s="17">
        <f>AB18+AA19</f>
        <v>9957.6767470736013</v>
      </c>
      <c r="AC19" s="16">
        <v>15</v>
      </c>
      <c r="AD19" s="6"/>
      <c r="AE19" s="15">
        <v>15</v>
      </c>
      <c r="AF19" s="14">
        <f>M19</f>
        <v>8388.5348747462194</v>
      </c>
      <c r="AG19" s="14">
        <f>AB19</f>
        <v>9957.6767470736013</v>
      </c>
    </row>
    <row r="20" spans="1:33" x14ac:dyDescent="0.25">
      <c r="A20" s="6">
        <v>16</v>
      </c>
      <c r="B20" s="19"/>
      <c r="C20" s="19"/>
      <c r="D20" s="19"/>
      <c r="E20" s="19"/>
      <c r="F20" s="19"/>
      <c r="G20" s="19"/>
      <c r="H20" s="19"/>
      <c r="I20" s="12">
        <v>650</v>
      </c>
      <c r="J20" s="18">
        <f>POWER((1+$N$2),$A20)*I20</f>
        <v>1043.0591854142117</v>
      </c>
      <c r="K20" s="17">
        <f>J20</f>
        <v>1043.0591854142117</v>
      </c>
      <c r="L20" s="18">
        <f>POWER((1+$N$1),-$A20)*K20</f>
        <v>477.83743095721462</v>
      </c>
      <c r="M20" s="17">
        <f>M19+L20</f>
        <v>8866.3723057034349</v>
      </c>
      <c r="N20" s="6">
        <v>16</v>
      </c>
      <c r="P20" s="6">
        <v>16</v>
      </c>
      <c r="Q20" s="6"/>
      <c r="R20" s="12">
        <v>100</v>
      </c>
      <c r="S20" s="18">
        <f>POWER((1+$AC$2),$P20)*R20</f>
        <v>160.4706439098787</v>
      </c>
      <c r="T20" s="12">
        <f>12+(2*8)+50</f>
        <v>78</v>
      </c>
      <c r="U20" s="18">
        <f>POWER((1+$AC$2),$P20)*T20</f>
        <v>125.16710224970539</v>
      </c>
      <c r="V20" s="12">
        <f>75+25</f>
        <v>100</v>
      </c>
      <c r="W20" s="18">
        <f>POWER((1+$AC$2),$P20)*V20</f>
        <v>160.4706439098787</v>
      </c>
      <c r="X20" s="12">
        <v>50</v>
      </c>
      <c r="Y20" s="18">
        <f>POWER((1+$AC$2),$P20)*X20</f>
        <v>80.235321954939351</v>
      </c>
      <c r="Z20" s="17">
        <f>Y20+W20+U20+S20</f>
        <v>526.34371202440218</v>
      </c>
      <c r="AA20" s="18">
        <f>POWER((1+$AC$1),-$P20)*Z20</f>
        <v>241.12411900610215</v>
      </c>
      <c r="AB20" s="17">
        <f>AB19+AA20</f>
        <v>10198.800866079704</v>
      </c>
      <c r="AC20" s="16">
        <v>16</v>
      </c>
      <c r="AD20" s="6"/>
      <c r="AE20" s="15">
        <v>16</v>
      </c>
      <c r="AF20" s="14">
        <f>M20</f>
        <v>8866.3723057034349</v>
      </c>
      <c r="AG20" s="14">
        <f>AB20</f>
        <v>10198.800866079704</v>
      </c>
    </row>
    <row r="21" spans="1:33" x14ac:dyDescent="0.25">
      <c r="A21" s="6">
        <v>17</v>
      </c>
      <c r="B21" s="19"/>
      <c r="C21" s="19"/>
      <c r="D21" s="19"/>
      <c r="E21" s="19"/>
      <c r="F21" s="19"/>
      <c r="G21" s="19"/>
      <c r="H21" s="19"/>
      <c r="I21" s="12">
        <v>650</v>
      </c>
      <c r="J21" s="18">
        <f>POWER((1+$N$2),$A21)*I21</f>
        <v>1074.3509609766379</v>
      </c>
      <c r="K21" s="17">
        <f>J21</f>
        <v>1074.3509609766379</v>
      </c>
      <c r="L21" s="18">
        <f>POWER((1+$N$1),-$A21)*K21</f>
        <v>468.73576560564851</v>
      </c>
      <c r="M21" s="17">
        <f>M20+L21</f>
        <v>9335.1080713090832</v>
      </c>
      <c r="N21" s="6">
        <v>17</v>
      </c>
      <c r="P21" s="6">
        <v>17</v>
      </c>
      <c r="Q21" s="6"/>
      <c r="R21" s="12">
        <v>100</v>
      </c>
      <c r="S21" s="18">
        <f>POWER((1+$AC$2),$P21)*R21</f>
        <v>165.28476322717506</v>
      </c>
      <c r="T21" s="12">
        <f>12+8</f>
        <v>20</v>
      </c>
      <c r="U21" s="18">
        <f>POWER((1+$AC$2),$P21)*T21</f>
        <v>33.056952645435011</v>
      </c>
      <c r="V21" s="12">
        <f>75+25</f>
        <v>100</v>
      </c>
      <c r="W21" s="18">
        <f>POWER((1+$AC$2),$P21)*V21</f>
        <v>165.28476322717506</v>
      </c>
      <c r="X21" s="12">
        <v>50</v>
      </c>
      <c r="Y21" s="18">
        <f>POWER((1+$AC$2),$P21)*X21</f>
        <v>82.642381613587531</v>
      </c>
      <c r="Z21" s="17">
        <f>Y21+W21+U21+S21</f>
        <v>446.26886071337265</v>
      </c>
      <c r="AA21" s="18">
        <f>POWER((1+$AC$1),-$P21)*Z21</f>
        <v>194.70562571311552</v>
      </c>
      <c r="AB21" s="17">
        <f>AB20+AA21</f>
        <v>10393.506491792819</v>
      </c>
      <c r="AC21" s="16">
        <v>17</v>
      </c>
      <c r="AD21" s="6"/>
      <c r="AE21" s="15">
        <v>17</v>
      </c>
      <c r="AF21" s="14">
        <f>M21</f>
        <v>9335.1080713090832</v>
      </c>
      <c r="AG21" s="14">
        <f>AB21</f>
        <v>10393.506491792819</v>
      </c>
    </row>
    <row r="22" spans="1:33" x14ac:dyDescent="0.25">
      <c r="A22" s="6">
        <v>18</v>
      </c>
      <c r="B22" s="19"/>
      <c r="C22" s="19"/>
      <c r="D22" s="19"/>
      <c r="E22" s="19"/>
      <c r="F22" s="19"/>
      <c r="G22" s="19"/>
      <c r="H22" s="19"/>
      <c r="I22" s="12">
        <v>650</v>
      </c>
      <c r="J22" s="18">
        <f>POWER((1+$N$2),$A22)*I22</f>
        <v>1106.5814898059371</v>
      </c>
      <c r="K22" s="17">
        <f>J22</f>
        <v>1106.5814898059371</v>
      </c>
      <c r="L22" s="18">
        <f>POWER((1+$N$1),-$A22)*K22</f>
        <v>459.80746530839809</v>
      </c>
      <c r="M22" s="17">
        <f>M21+L22</f>
        <v>9794.9155366174818</v>
      </c>
      <c r="N22" s="6">
        <v>18</v>
      </c>
      <c r="P22" s="6">
        <v>18</v>
      </c>
      <c r="Q22" s="6"/>
      <c r="R22" s="12">
        <v>100</v>
      </c>
      <c r="S22" s="18">
        <f>POWER((1+$AC$2),$P22)*R22</f>
        <v>170.24330612399032</v>
      </c>
      <c r="T22" s="12">
        <f>12+8+50+450</f>
        <v>520</v>
      </c>
      <c r="U22" s="18">
        <f>POWER((1+$AC$2),$P22)*T22</f>
        <v>885.26519184474967</v>
      </c>
      <c r="V22" s="12">
        <f>75+25</f>
        <v>100</v>
      </c>
      <c r="W22" s="18">
        <f>POWER((1+$AC$2),$P22)*V22</f>
        <v>170.24330612399032</v>
      </c>
      <c r="X22" s="12">
        <v>50</v>
      </c>
      <c r="Y22" s="18">
        <f>POWER((1+$AC$2),$P22)*X22</f>
        <v>85.121653061995161</v>
      </c>
      <c r="Z22" s="17">
        <f>Y22+W22+U22+S22</f>
        <v>1310.8734571547254</v>
      </c>
      <c r="AA22" s="18">
        <f>POWER((1+$AC$1),-$P22)*Z22</f>
        <v>544.69499736533305</v>
      </c>
      <c r="AB22" s="17">
        <f>AB21+AA22</f>
        <v>10938.201489158153</v>
      </c>
      <c r="AC22" s="16">
        <v>18</v>
      </c>
      <c r="AD22" s="6"/>
      <c r="AE22" s="15">
        <v>18</v>
      </c>
      <c r="AF22" s="14">
        <f>M22</f>
        <v>9794.9155366174818</v>
      </c>
      <c r="AG22" s="14">
        <f>AB22</f>
        <v>10938.201489158153</v>
      </c>
    </row>
    <row r="23" spans="1:33" x14ac:dyDescent="0.25">
      <c r="A23" s="6">
        <v>19</v>
      </c>
      <c r="B23" s="19"/>
      <c r="C23" s="19"/>
      <c r="D23" s="19"/>
      <c r="E23" s="19"/>
      <c r="F23" s="19"/>
      <c r="G23" s="19"/>
      <c r="H23" s="19"/>
      <c r="I23" s="12">
        <v>650</v>
      </c>
      <c r="J23" s="18">
        <f>POWER((1+$N$2),$A23)*I23</f>
        <v>1139.7789345001152</v>
      </c>
      <c r="K23" s="17">
        <f>J23</f>
        <v>1139.7789345001152</v>
      </c>
      <c r="L23" s="18">
        <f>POWER((1+$N$1),-$A23)*K23</f>
        <v>451.04922787395236</v>
      </c>
      <c r="M23" s="17">
        <f>M22+L23</f>
        <v>10245.964764491435</v>
      </c>
      <c r="N23" s="6">
        <v>19</v>
      </c>
      <c r="P23" s="6">
        <v>19</v>
      </c>
      <c r="Q23" s="6"/>
      <c r="R23" s="12">
        <v>100</v>
      </c>
      <c r="S23" s="18">
        <f>POWER((1+$AC$2),$P23)*R23</f>
        <v>175.35060530771003</v>
      </c>
      <c r="T23" s="12">
        <f>12+8</f>
        <v>20</v>
      </c>
      <c r="U23" s="18">
        <f>POWER((1+$AC$2),$P23)*T23</f>
        <v>35.070121061542004</v>
      </c>
      <c r="V23" s="12">
        <f>75+25</f>
        <v>100</v>
      </c>
      <c r="W23" s="18">
        <f>POWER((1+$AC$2),$P23)*V23</f>
        <v>175.35060530771003</v>
      </c>
      <c r="X23" s="12">
        <v>50</v>
      </c>
      <c r="Y23" s="18">
        <f>POWER((1+$AC$2),$P23)*X23</f>
        <v>87.675302653855013</v>
      </c>
      <c r="Z23" s="17">
        <f>Y23+W23+U23+S23</f>
        <v>473.44663433081712</v>
      </c>
      <c r="AA23" s="18">
        <f>POWER((1+$AC$1),-$P23)*Z23</f>
        <v>187.35891003994948</v>
      </c>
      <c r="AB23" s="17">
        <f>AB22+AA23</f>
        <v>11125.560399198102</v>
      </c>
      <c r="AC23" s="16">
        <v>19</v>
      </c>
      <c r="AD23" s="6"/>
      <c r="AE23" s="15">
        <v>19</v>
      </c>
      <c r="AF23" s="14">
        <f>M23</f>
        <v>10245.964764491435</v>
      </c>
      <c r="AG23" s="14">
        <f>AB23</f>
        <v>11125.560399198102</v>
      </c>
    </row>
    <row r="24" spans="1:33" x14ac:dyDescent="0.25">
      <c r="A24" s="6">
        <v>20</v>
      </c>
      <c r="B24" s="19"/>
      <c r="C24" s="19"/>
      <c r="D24" s="19"/>
      <c r="E24" s="19"/>
      <c r="F24" s="19"/>
      <c r="G24" s="19"/>
      <c r="H24" s="19"/>
      <c r="I24" s="12">
        <v>650</v>
      </c>
      <c r="J24" s="18">
        <f>POWER((1+$N$2),$A24)*I24</f>
        <v>1173.9723025351186</v>
      </c>
      <c r="K24" s="17">
        <f>J24</f>
        <v>1173.9723025351186</v>
      </c>
      <c r="L24" s="18">
        <f>POWER((1+$N$1),-$A24)*K24</f>
        <v>442.45781400968667</v>
      </c>
      <c r="M24" s="17">
        <f>M23+L24</f>
        <v>10688.422578501122</v>
      </c>
      <c r="N24" s="6">
        <v>20</v>
      </c>
      <c r="P24" s="6">
        <v>20</v>
      </c>
      <c r="Q24" s="6"/>
      <c r="R24" s="12">
        <v>100</v>
      </c>
      <c r="S24" s="18">
        <f>POWER((1+$AC$2),$P24)*R24</f>
        <v>180.61112346694134</v>
      </c>
      <c r="T24" s="12">
        <f>12+8+50</f>
        <v>70</v>
      </c>
      <c r="U24" s="18">
        <f>POWER((1+$AC$2),$P24)*T24</f>
        <v>126.42778642685893</v>
      </c>
      <c r="V24" s="12">
        <f>75+25</f>
        <v>100</v>
      </c>
      <c r="W24" s="18">
        <f>POWER((1+$AC$2),$P24)*V24</f>
        <v>180.61112346694134</v>
      </c>
      <c r="X24" s="12">
        <v>50</v>
      </c>
      <c r="Y24" s="18">
        <f>POWER((1+$AC$2),$P24)*X24</f>
        <v>90.305561733470668</v>
      </c>
      <c r="Z24" s="17">
        <f>Y24+W24+U24+S24</f>
        <v>577.9555950942123</v>
      </c>
      <c r="AA24" s="18">
        <f>POWER((1+$AC$1),-$P24)*Z24</f>
        <v>217.82538535861499</v>
      </c>
      <c r="AB24" s="17">
        <f>AB23+AA24</f>
        <v>11343.385784556718</v>
      </c>
      <c r="AC24" s="16">
        <v>20</v>
      </c>
      <c r="AD24" s="6"/>
      <c r="AE24" s="15">
        <v>20</v>
      </c>
      <c r="AF24" s="14">
        <f>M24</f>
        <v>10688.422578501122</v>
      </c>
      <c r="AG24" s="14">
        <f>AB24</f>
        <v>11343.385784556718</v>
      </c>
    </row>
    <row r="25" spans="1:33" x14ac:dyDescent="0.25">
      <c r="A25" s="6">
        <v>21</v>
      </c>
      <c r="B25" s="19"/>
      <c r="C25" s="19"/>
      <c r="D25" s="19"/>
      <c r="E25" s="19"/>
      <c r="F25" s="19"/>
      <c r="G25" s="19"/>
      <c r="H25" s="19"/>
      <c r="I25" s="12">
        <v>650</v>
      </c>
      <c r="J25" s="18">
        <f>POWER((1+$N$2),$A25)*I25</f>
        <v>1209.1914716111721</v>
      </c>
      <c r="K25" s="17">
        <f>J25</f>
        <v>1209.1914716111721</v>
      </c>
      <c r="L25" s="18">
        <f>POWER((1+$N$1),-$A25)*K25</f>
        <v>434.03004612378788</v>
      </c>
      <c r="M25" s="17">
        <f>M24+L25</f>
        <v>11122.45262462491</v>
      </c>
      <c r="N25" s="6">
        <v>21</v>
      </c>
      <c r="P25" s="6">
        <v>21</v>
      </c>
      <c r="Q25" s="6"/>
      <c r="R25" s="12">
        <v>100</v>
      </c>
      <c r="S25" s="18">
        <f>POWER((1+$AC$2),$P25)*R25</f>
        <v>186.02945717094954</v>
      </c>
      <c r="T25" s="12">
        <f>12+8</f>
        <v>20</v>
      </c>
      <c r="U25" s="18">
        <f>POWER((1+$AC$2),$P25)*T25</f>
        <v>37.205891434189908</v>
      </c>
      <c r="V25" s="12">
        <f>75+25</f>
        <v>100</v>
      </c>
      <c r="W25" s="18">
        <f>POWER((1+$AC$2),$P25)*V25</f>
        <v>186.02945717094954</v>
      </c>
      <c r="X25" s="12">
        <v>50</v>
      </c>
      <c r="Y25" s="18">
        <f>POWER((1+$AC$2),$P25)*X25</f>
        <v>93.014728585474771</v>
      </c>
      <c r="Z25" s="17">
        <f>Y25+W25+U25+S25</f>
        <v>502.27953436156372</v>
      </c>
      <c r="AA25" s="18">
        <f>POWER((1+$AC$1),-$P25)*Z25</f>
        <v>180.28940377449646</v>
      </c>
      <c r="AB25" s="17">
        <f>AB24+AA25</f>
        <v>11523.675188331215</v>
      </c>
      <c r="AC25" s="16">
        <v>21</v>
      </c>
      <c r="AD25" s="6"/>
      <c r="AE25" s="15">
        <v>21</v>
      </c>
      <c r="AF25" s="14">
        <f>M25</f>
        <v>11122.45262462491</v>
      </c>
      <c r="AG25" s="14">
        <f>AB25</f>
        <v>11523.675188331215</v>
      </c>
    </row>
    <row r="26" spans="1:33" x14ac:dyDescent="0.25">
      <c r="A26" s="6">
        <v>22</v>
      </c>
      <c r="B26" s="19"/>
      <c r="C26" s="19"/>
      <c r="D26" s="19"/>
      <c r="E26" s="19"/>
      <c r="F26" s="19"/>
      <c r="G26" s="19"/>
      <c r="H26" s="19"/>
      <c r="I26" s="12">
        <v>650</v>
      </c>
      <c r="J26" s="18">
        <f>POWER((1+$N$2),$A26)*I26</f>
        <v>1245.4672157595073</v>
      </c>
      <c r="K26" s="17">
        <f>J26</f>
        <v>1245.4672157595073</v>
      </c>
      <c r="L26" s="18">
        <f>POWER((1+$N$1),-$A26)*K26</f>
        <v>425.76280715000149</v>
      </c>
      <c r="M26" s="17">
        <f>M25+L26</f>
        <v>11548.215431774912</v>
      </c>
      <c r="N26" s="6">
        <v>22</v>
      </c>
      <c r="P26" s="6">
        <v>22</v>
      </c>
      <c r="Q26" s="6"/>
      <c r="R26" s="12">
        <v>100</v>
      </c>
      <c r="S26" s="18">
        <f>POWER((1+$AC$2),$P26)*R26</f>
        <v>191.61034088607803</v>
      </c>
      <c r="T26" s="12">
        <f>12+(2*8)+50</f>
        <v>78</v>
      </c>
      <c r="U26" s="18">
        <f>POWER((1+$AC$2),$P26)*T26</f>
        <v>149.45606589114087</v>
      </c>
      <c r="V26" s="12">
        <f>75+25</f>
        <v>100</v>
      </c>
      <c r="W26" s="18">
        <f>POWER((1+$AC$2),$P26)*V26</f>
        <v>191.61034088607803</v>
      </c>
      <c r="X26" s="12">
        <v>50</v>
      </c>
      <c r="Y26" s="18">
        <f>POWER((1+$AC$2),$P26)*X26</f>
        <v>95.805170443039017</v>
      </c>
      <c r="Z26" s="17">
        <f>Y26+W26+U26+S26</f>
        <v>628.48191810633591</v>
      </c>
      <c r="AA26" s="18">
        <f>POWER((1+$AC$1),-$P26)*Z26</f>
        <v>214.84646268492381</v>
      </c>
      <c r="AB26" s="17">
        <f>AB25+AA26</f>
        <v>11738.521651016139</v>
      </c>
      <c r="AC26" s="16">
        <v>22</v>
      </c>
      <c r="AD26" s="6"/>
      <c r="AE26" s="15">
        <v>22</v>
      </c>
      <c r="AF26" s="14">
        <f>M26</f>
        <v>11548.215431774912</v>
      </c>
      <c r="AG26" s="14">
        <f>AB26</f>
        <v>11738.521651016139</v>
      </c>
    </row>
    <row r="27" spans="1:33" x14ac:dyDescent="0.25">
      <c r="A27" s="6">
        <v>23</v>
      </c>
      <c r="B27" s="19"/>
      <c r="C27" s="19"/>
      <c r="D27" s="19"/>
      <c r="E27" s="19"/>
      <c r="F27" s="19"/>
      <c r="G27" s="19"/>
      <c r="H27" s="19"/>
      <c r="I27" s="12">
        <v>650</v>
      </c>
      <c r="J27" s="18">
        <f>POWER((1+$N$2),$A27)*I27</f>
        <v>1282.8312322322927</v>
      </c>
      <c r="K27" s="17">
        <f>J27</f>
        <v>1282.8312322322927</v>
      </c>
      <c r="L27" s="18">
        <f>POWER((1+$N$1),-$A27)*K27</f>
        <v>417.65303939476331</v>
      </c>
      <c r="M27" s="17">
        <f>M26+L27</f>
        <v>11965.868471169675</v>
      </c>
      <c r="N27" s="6">
        <v>23</v>
      </c>
      <c r="P27" s="6">
        <v>23</v>
      </c>
      <c r="Q27" s="6"/>
      <c r="R27" s="12">
        <v>100</v>
      </c>
      <c r="S27" s="18">
        <f>POWER((1+$AC$2),$P27)*R27</f>
        <v>197.3586511126604</v>
      </c>
      <c r="T27" s="12">
        <f>12+8</f>
        <v>20</v>
      </c>
      <c r="U27" s="18">
        <f>POWER((1+$AC$2),$P27)*T27</f>
        <v>39.471730222532081</v>
      </c>
      <c r="V27" s="12">
        <f>75+25</f>
        <v>100</v>
      </c>
      <c r="W27" s="18">
        <f>POWER((1+$AC$2),$P27)*V27</f>
        <v>197.3586511126604</v>
      </c>
      <c r="X27" s="12">
        <v>50</v>
      </c>
      <c r="Y27" s="18">
        <f>POWER((1+$AC$2),$P27)*X27</f>
        <v>98.679325556330198</v>
      </c>
      <c r="Z27" s="17">
        <f>Y27+W27+U27+S27</f>
        <v>532.86835800418305</v>
      </c>
      <c r="AA27" s="18">
        <f>POWER((1+$AC$1),-$P27)*Z27</f>
        <v>173.48664713320935</v>
      </c>
      <c r="AB27" s="17">
        <f>AB26+AA27</f>
        <v>11912.008298149349</v>
      </c>
      <c r="AC27" s="16">
        <v>23</v>
      </c>
      <c r="AD27" s="6"/>
      <c r="AE27" s="15">
        <v>23</v>
      </c>
      <c r="AF27" s="14">
        <f>M27</f>
        <v>11965.868471169675</v>
      </c>
      <c r="AG27" s="14">
        <f>AB27</f>
        <v>11912.008298149349</v>
      </c>
    </row>
    <row r="28" spans="1:33" x14ac:dyDescent="0.25">
      <c r="A28" s="6">
        <v>24</v>
      </c>
      <c r="B28" s="19"/>
      <c r="C28" s="19"/>
      <c r="D28" s="19"/>
      <c r="E28" s="19"/>
      <c r="F28" s="19"/>
      <c r="G28" s="19"/>
      <c r="H28" s="19"/>
      <c r="I28" s="12">
        <v>650</v>
      </c>
      <c r="J28" s="18">
        <f>POWER((1+$N$2),$A28)*I28</f>
        <v>1321.3161691992611</v>
      </c>
      <c r="K28" s="17">
        <f>J28</f>
        <v>1321.3161691992611</v>
      </c>
      <c r="L28" s="18">
        <f>POWER((1+$N$1),-$A28)*K28</f>
        <v>409.69774340629158</v>
      </c>
      <c r="M28" s="17">
        <f>M27+L28</f>
        <v>12375.566214575967</v>
      </c>
      <c r="N28" s="6">
        <v>24</v>
      </c>
      <c r="P28" s="6">
        <v>24</v>
      </c>
      <c r="Q28" s="6"/>
      <c r="R28" s="12">
        <v>100</v>
      </c>
      <c r="S28" s="18">
        <f>POWER((1+$AC$2),$P28)*R28</f>
        <v>203.27941064604019</v>
      </c>
      <c r="T28" s="12">
        <f>12+8+50+450</f>
        <v>520</v>
      </c>
      <c r="U28" s="18">
        <f>POWER((1+$AC$2),$P28)*T28</f>
        <v>1057.052935359409</v>
      </c>
      <c r="V28" s="12">
        <f>75+25</f>
        <v>100</v>
      </c>
      <c r="W28" s="18">
        <f>POWER((1+$AC$2),$P28)*V28</f>
        <v>203.27941064604019</v>
      </c>
      <c r="X28" s="12">
        <v>50</v>
      </c>
      <c r="Y28" s="18">
        <f>POWER((1+$AC$2),$P28)*X28</f>
        <v>101.6397053230201</v>
      </c>
      <c r="Z28" s="17">
        <f>Y28+W28+U28+S28</f>
        <v>1565.2514619745093</v>
      </c>
      <c r="AA28" s="18">
        <f>POWER((1+$AC$1),-$P28)*Z28</f>
        <v>485.33424988129929</v>
      </c>
      <c r="AB28" s="17">
        <f>AB27+AA28</f>
        <v>12397.342548030649</v>
      </c>
      <c r="AC28" s="16">
        <v>24</v>
      </c>
      <c r="AD28" s="6"/>
      <c r="AE28" s="15">
        <v>24</v>
      </c>
      <c r="AF28" s="14">
        <f>M28</f>
        <v>12375.566214575967</v>
      </c>
      <c r="AG28" s="14">
        <f>AB28</f>
        <v>12397.342548030649</v>
      </c>
    </row>
    <row r="29" spans="1:33" x14ac:dyDescent="0.25">
      <c r="A29" s="6">
        <v>25</v>
      </c>
      <c r="B29" s="19"/>
      <c r="C29" s="19"/>
      <c r="D29" s="19"/>
      <c r="E29" s="19"/>
      <c r="F29" s="19"/>
      <c r="G29" s="19"/>
      <c r="H29" s="19"/>
      <c r="I29" s="12">
        <v>650</v>
      </c>
      <c r="J29" s="18">
        <f>POWER((1+$N$2),$A29)*I29</f>
        <v>1360.9556542752389</v>
      </c>
      <c r="K29" s="17">
        <f>J29</f>
        <v>1360.9556542752389</v>
      </c>
      <c r="L29" s="18">
        <f>POWER((1+$N$1),-$A29)*K29</f>
        <v>401.89397686521932</v>
      </c>
      <c r="M29" s="17">
        <f>M28+L29</f>
        <v>12777.460191441187</v>
      </c>
      <c r="N29" s="6">
        <v>25</v>
      </c>
      <c r="P29" s="6">
        <v>25</v>
      </c>
      <c r="Q29" s="6"/>
      <c r="R29" s="12">
        <v>100</v>
      </c>
      <c r="S29" s="18">
        <f>POWER((1+$AC$2),$P29)*R29</f>
        <v>209.37779296542138</v>
      </c>
      <c r="T29" s="12">
        <f>12+8</f>
        <v>20</v>
      </c>
      <c r="U29" s="18">
        <f>POWER((1+$AC$2),$P29)*T29</f>
        <v>41.875558593084278</v>
      </c>
      <c r="V29" s="12">
        <f>75+25</f>
        <v>100</v>
      </c>
      <c r="W29" s="18">
        <f>POWER((1+$AC$2),$P29)*V29</f>
        <v>209.37779296542138</v>
      </c>
      <c r="X29" s="12">
        <v>50</v>
      </c>
      <c r="Y29" s="18">
        <f>POWER((1+$AC$2),$P29)*X29</f>
        <v>104.68889648271069</v>
      </c>
      <c r="Z29" s="17">
        <f>Y29+W29+U29+S29</f>
        <v>565.32004100663778</v>
      </c>
      <c r="AA29" s="18">
        <f>POWER((1+$AC$1),-$P29)*Z29</f>
        <v>166.94057500555266</v>
      </c>
      <c r="AB29" s="17">
        <f>AB28+AA29</f>
        <v>12564.283123036201</v>
      </c>
      <c r="AC29" s="16">
        <v>25</v>
      </c>
      <c r="AD29" s="6"/>
      <c r="AE29" s="15">
        <v>25</v>
      </c>
      <c r="AF29" s="14">
        <f>M29</f>
        <v>12777.460191441187</v>
      </c>
      <c r="AG29" s="14">
        <f>AB29</f>
        <v>12564.283123036201</v>
      </c>
    </row>
    <row r="30" spans="1:33" x14ac:dyDescent="0.25">
      <c r="A30" s="6">
        <v>26</v>
      </c>
      <c r="B30" s="19"/>
      <c r="C30" s="19"/>
      <c r="D30" s="19"/>
      <c r="E30" s="19"/>
      <c r="F30" s="19"/>
      <c r="G30" s="19"/>
      <c r="H30" s="19"/>
      <c r="I30" s="12">
        <v>650</v>
      </c>
      <c r="J30" s="18">
        <f>POWER((1+$N$2),$A30)*I30</f>
        <v>1401.7843239034964</v>
      </c>
      <c r="K30" s="17">
        <f>J30</f>
        <v>1401.7843239034964</v>
      </c>
      <c r="L30" s="18">
        <f>POWER((1+$N$1),-$A30)*K30</f>
        <v>394.23885349635805</v>
      </c>
      <c r="M30" s="17">
        <f>M29+L30</f>
        <v>13171.699044937544</v>
      </c>
      <c r="N30" s="6">
        <v>26</v>
      </c>
      <c r="P30" s="6">
        <v>26</v>
      </c>
      <c r="Q30" s="6"/>
      <c r="R30" s="12">
        <v>100</v>
      </c>
      <c r="S30" s="18">
        <f>POWER((1+$AC$2),$P30)*R30</f>
        <v>215.65912675438406</v>
      </c>
      <c r="T30" s="12">
        <f>12+8+50</f>
        <v>70</v>
      </c>
      <c r="U30" s="18">
        <f>POWER((1+$AC$2),$P30)*T30</f>
        <v>150.96138872806884</v>
      </c>
      <c r="V30" s="12">
        <f>75+25</f>
        <v>100</v>
      </c>
      <c r="W30" s="18">
        <f>POWER((1+$AC$2),$P30)*V30</f>
        <v>215.65912675438406</v>
      </c>
      <c r="X30" s="12">
        <v>50</v>
      </c>
      <c r="Y30" s="18">
        <f>POWER((1+$AC$2),$P30)*X30</f>
        <v>107.82956337719203</v>
      </c>
      <c r="Z30" s="17">
        <f>Y30+W30+U30+S30</f>
        <v>690.10920561402895</v>
      </c>
      <c r="AA30" s="18">
        <f>POWER((1+$AC$1),-$P30)*Z30</f>
        <v>194.08682018282241</v>
      </c>
      <c r="AB30" s="17">
        <f>AB29+AA30</f>
        <v>12758.369943219022</v>
      </c>
      <c r="AC30" s="16">
        <v>26</v>
      </c>
      <c r="AD30" s="6"/>
      <c r="AE30" s="15">
        <v>26</v>
      </c>
      <c r="AF30" s="14">
        <f>M30</f>
        <v>13171.699044937544</v>
      </c>
      <c r="AG30" s="14">
        <f>AB30</f>
        <v>12758.369943219022</v>
      </c>
    </row>
    <row r="31" spans="1:33" x14ac:dyDescent="0.25">
      <c r="A31" s="6">
        <v>27</v>
      </c>
      <c r="B31" s="19"/>
      <c r="C31" s="19"/>
      <c r="D31" s="19"/>
      <c r="E31" s="19"/>
      <c r="F31" s="19"/>
      <c r="G31" s="19"/>
      <c r="H31" s="19"/>
      <c r="I31" s="12">
        <v>650</v>
      </c>
      <c r="J31" s="18">
        <f>POWER((1+$N$2),$A31)*I31</f>
        <v>1443.837853620601</v>
      </c>
      <c r="K31" s="17">
        <f>J31</f>
        <v>1443.837853620601</v>
      </c>
      <c r="L31" s="18">
        <f>POWER((1+$N$1),-$A31)*K31</f>
        <v>386.72954200118926</v>
      </c>
      <c r="M31" s="17">
        <f>M30+L31</f>
        <v>13558.428586938733</v>
      </c>
      <c r="N31" s="6">
        <v>27</v>
      </c>
      <c r="P31" s="6">
        <v>27</v>
      </c>
      <c r="Q31" s="6"/>
      <c r="R31" s="12">
        <v>100</v>
      </c>
      <c r="S31" s="18">
        <f>POWER((1+$AC$2),$P31)*R31</f>
        <v>222.12890055701556</v>
      </c>
      <c r="T31" s="12">
        <f>12+8</f>
        <v>20</v>
      </c>
      <c r="U31" s="18">
        <f>POWER((1+$AC$2),$P31)*T31</f>
        <v>44.425780111403114</v>
      </c>
      <c r="V31" s="12">
        <f>75+25</f>
        <v>100</v>
      </c>
      <c r="W31" s="18">
        <f>POWER((1+$AC$2),$P31)*V31</f>
        <v>222.12890055701556</v>
      </c>
      <c r="X31" s="12">
        <v>50</v>
      </c>
      <c r="Y31" s="18">
        <f>POWER((1+$AC$2),$P31)*X31</f>
        <v>111.06445027850778</v>
      </c>
      <c r="Z31" s="17">
        <f>Y31+W31+U31+S31</f>
        <v>599.748031503942</v>
      </c>
      <c r="AA31" s="18">
        <f>POWER((1+$AC$1),-$P31)*Z31</f>
        <v>160.64150206203246</v>
      </c>
      <c r="AB31" s="17">
        <f>AB30+AA31</f>
        <v>12919.011445281054</v>
      </c>
      <c r="AC31" s="16">
        <v>27</v>
      </c>
      <c r="AD31" s="6"/>
      <c r="AE31" s="15">
        <v>27</v>
      </c>
      <c r="AF31" s="14">
        <f>M31</f>
        <v>13558.428586938733</v>
      </c>
      <c r="AG31" s="14">
        <f>AB31</f>
        <v>12919.011445281054</v>
      </c>
    </row>
    <row r="32" spans="1:33" x14ac:dyDescent="0.25">
      <c r="A32" s="6">
        <v>28</v>
      </c>
      <c r="B32" s="19"/>
      <c r="C32" s="19"/>
      <c r="D32" s="19"/>
      <c r="E32" s="19"/>
      <c r="F32" s="19"/>
      <c r="G32" s="19"/>
      <c r="H32" s="19"/>
      <c r="I32" s="12">
        <v>650</v>
      </c>
      <c r="J32" s="18">
        <f>POWER((1+$N$2),$A32)*I32</f>
        <v>1487.1529892292192</v>
      </c>
      <c r="K32" s="17">
        <f>J32</f>
        <v>1487.1529892292192</v>
      </c>
      <c r="L32" s="18">
        <f>POWER((1+$N$1),-$A32)*K32</f>
        <v>379.36326501069055</v>
      </c>
      <c r="M32" s="17">
        <f>M31+L32</f>
        <v>13937.791851949423</v>
      </c>
      <c r="N32" s="6">
        <v>28</v>
      </c>
      <c r="P32" s="6">
        <v>28</v>
      </c>
      <c r="Q32" s="6"/>
      <c r="R32" s="12">
        <v>100</v>
      </c>
      <c r="S32" s="18">
        <f>POWER((1+$AC$2),$P32)*R32</f>
        <v>228.79276757372602</v>
      </c>
      <c r="T32" s="12">
        <f>12+(2*8)+50</f>
        <v>78</v>
      </c>
      <c r="U32" s="18">
        <f>POWER((1+$AC$2),$P32)*T32</f>
        <v>178.45835870750631</v>
      </c>
      <c r="V32" s="12">
        <f>75+25</f>
        <v>100</v>
      </c>
      <c r="W32" s="18">
        <f>POWER((1+$AC$2),$P32)*V32</f>
        <v>228.79276757372602</v>
      </c>
      <c r="X32" s="12">
        <v>50</v>
      </c>
      <c r="Y32" s="18">
        <f>POWER((1+$AC$2),$P32)*X32</f>
        <v>114.39638378686301</v>
      </c>
      <c r="Z32" s="17">
        <f>Y32+W32+U32+S32</f>
        <v>750.44027764182135</v>
      </c>
      <c r="AA32" s="18">
        <f>POWER((1+$AC$1),-$P32)*Z32</f>
        <v>191.43253988231768</v>
      </c>
      <c r="AB32" s="17">
        <f>AB31+AA32</f>
        <v>13110.443985163372</v>
      </c>
      <c r="AC32" s="16">
        <v>28</v>
      </c>
      <c r="AD32" s="6"/>
      <c r="AE32" s="15">
        <v>28</v>
      </c>
      <c r="AF32" s="14">
        <f>M32</f>
        <v>13937.791851949423</v>
      </c>
      <c r="AG32" s="14">
        <f>AB32</f>
        <v>13110.443985163372</v>
      </c>
    </row>
    <row r="33" spans="1:45" x14ac:dyDescent="0.25">
      <c r="A33" s="6">
        <v>29</v>
      </c>
      <c r="B33" s="19"/>
      <c r="C33" s="19"/>
      <c r="D33" s="19"/>
      <c r="E33" s="19"/>
      <c r="F33" s="19"/>
      <c r="G33" s="19"/>
      <c r="H33" s="19"/>
      <c r="I33" s="12">
        <v>650</v>
      </c>
      <c r="J33" s="18">
        <f>POWER((1+$N$2),$A33)*I33</f>
        <v>1531.7675789060957</v>
      </c>
      <c r="K33" s="17">
        <f>J33</f>
        <v>1531.7675789060957</v>
      </c>
      <c r="L33" s="18">
        <f>POWER((1+$N$1),-$A33)*K33</f>
        <v>372.13729805810584</v>
      </c>
      <c r="M33" s="17">
        <f>M32+L33</f>
        <v>14309.929150007529</v>
      </c>
      <c r="N33" s="6">
        <v>29</v>
      </c>
      <c r="P33" s="6">
        <v>29</v>
      </c>
      <c r="Q33" s="6"/>
      <c r="R33" s="12">
        <v>100</v>
      </c>
      <c r="S33" s="18">
        <f>POWER((1+$AC$2),$P33)*R33</f>
        <v>235.65655060093778</v>
      </c>
      <c r="T33" s="12">
        <f>12+8</f>
        <v>20</v>
      </c>
      <c r="U33" s="18">
        <f>POWER((1+$AC$2),$P33)*T33</f>
        <v>47.131310120187557</v>
      </c>
      <c r="V33" s="12">
        <f>75+25</f>
        <v>100</v>
      </c>
      <c r="W33" s="18">
        <f>POWER((1+$AC$2),$P33)*V33</f>
        <v>235.65655060093778</v>
      </c>
      <c r="X33" s="12">
        <v>50</v>
      </c>
      <c r="Y33" s="18">
        <f>POWER((1+$AC$2),$P33)*X33</f>
        <v>117.82827530046889</v>
      </c>
      <c r="Z33" s="17">
        <f>Y33+W33+U33+S33</f>
        <v>636.27268662253198</v>
      </c>
      <c r="AA33" s="18">
        <f>POWER((1+$AC$1),-$P33)*Z33</f>
        <v>154.58010842413626</v>
      </c>
      <c r="AB33" s="17">
        <f>AB32+AA33</f>
        <v>13265.024093587508</v>
      </c>
      <c r="AC33" s="16">
        <v>29</v>
      </c>
      <c r="AD33" s="6"/>
      <c r="AE33" s="15">
        <v>29</v>
      </c>
      <c r="AF33" s="14">
        <f>M33</f>
        <v>14309.929150007529</v>
      </c>
      <c r="AG33" s="14">
        <f>AB33</f>
        <v>13265.024093587508</v>
      </c>
    </row>
    <row r="34" spans="1:45" x14ac:dyDescent="0.25">
      <c r="A34" s="11">
        <v>30</v>
      </c>
      <c r="B34" s="13"/>
      <c r="C34" s="13"/>
      <c r="D34" s="13"/>
      <c r="E34" s="13"/>
      <c r="F34" s="13"/>
      <c r="G34" s="13"/>
      <c r="H34" s="13"/>
      <c r="I34" s="12">
        <v>650</v>
      </c>
      <c r="J34" s="9">
        <f>POWER((1+$N$2),$A34)*I34</f>
        <v>1577.7206062732785</v>
      </c>
      <c r="K34" s="8">
        <f>J34</f>
        <v>1577.7206062732785</v>
      </c>
      <c r="L34" s="9">
        <f>POWER((1+$N$1),-$A34)*K34</f>
        <v>365.04896857128483</v>
      </c>
      <c r="M34" s="8">
        <f>M33+L34</f>
        <v>14674.978118578814</v>
      </c>
      <c r="N34" s="11">
        <v>30</v>
      </c>
      <c r="P34" s="11">
        <v>30</v>
      </c>
      <c r="Q34" s="11"/>
      <c r="R34" s="10">
        <v>100</v>
      </c>
      <c r="S34" s="9">
        <f>POWER((1+$AC$2),$P34)*R34</f>
        <v>242.72624711896592</v>
      </c>
      <c r="T34" s="10">
        <f>12+8+50+450</f>
        <v>520</v>
      </c>
      <c r="U34" s="9">
        <f>POWER((1+$AC$2),$P34)*T34</f>
        <v>1262.1764850186228</v>
      </c>
      <c r="V34" s="10">
        <f>75+25</f>
        <v>100</v>
      </c>
      <c r="W34" s="9">
        <f>POWER((1+$AC$2),$P34)*V34</f>
        <v>242.72624711896592</v>
      </c>
      <c r="X34" s="10">
        <v>50</v>
      </c>
      <c r="Y34" s="9">
        <f>POWER((1+$AC$2),$P34)*X34</f>
        <v>121.36312355948296</v>
      </c>
      <c r="Z34" s="8">
        <f>Y34+W34+U34+S34</f>
        <v>1868.9921028160375</v>
      </c>
      <c r="AA34" s="9">
        <f>POWER((1+$AC$1),-$P34)*Z34</f>
        <v>432.44262430752201</v>
      </c>
      <c r="AB34" s="8">
        <f>AB33+AA34</f>
        <v>13697.466717895029</v>
      </c>
      <c r="AC34" s="7">
        <v>30</v>
      </c>
      <c r="AD34" s="6"/>
      <c r="AE34" s="5">
        <v>30</v>
      </c>
      <c r="AF34" s="4">
        <f>M34</f>
        <v>14674.978118578814</v>
      </c>
      <c r="AG34" s="4">
        <f>AB34</f>
        <v>13697.466717895029</v>
      </c>
    </row>
    <row r="35" spans="1:45" x14ac:dyDescent="0.25">
      <c r="A35" s="2" t="s">
        <v>0</v>
      </c>
      <c r="L35" s="3">
        <f>SUM(L4:L34)</f>
        <v>14674.978118578814</v>
      </c>
      <c r="AA35" s="3">
        <f>SUM(AA4:AA34)</f>
        <v>13697.466717895029</v>
      </c>
    </row>
    <row r="36" spans="1:45" x14ac:dyDescent="0.25">
      <c r="AS36" s="2"/>
    </row>
  </sheetData>
  <mergeCells count="1">
    <mergeCell ref="AE1:AG1"/>
  </mergeCells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LCC Excer 2</vt:lpstr>
      <vt:lpstr>Sheet1</vt:lpstr>
    </vt:vector>
  </TitlesOfParts>
  <Company>Dublin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Dermot Kehily</dc:creator>
  <cp:lastModifiedBy>Dermot Kehily</cp:lastModifiedBy>
  <dcterms:created xsi:type="dcterms:W3CDTF">2020-10-09T09:35:27Z</dcterms:created>
  <dcterms:modified xsi:type="dcterms:W3CDTF">2020-10-09T09:36:13Z</dcterms:modified>
</cp:coreProperties>
</file>