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udublin-my.sharepoint.com/personal/dermot_kehily_tudublin_ie/Documents/TOPICS/LCC/New Project _ Tutorial in LCC/LCC Excercises/"/>
    </mc:Choice>
  </mc:AlternateContent>
  <bookViews>
    <workbookView xWindow="0" yWindow="0" windowWidth="20490" windowHeight="7620"/>
  </bookViews>
  <sheets>
    <sheet name="Excercise 4 FM " sheetId="2" r:id="rId1"/>
    <sheet name="Excercise 4 Replace" sheetId="3" r:id="rId2"/>
  </sheets>
  <externalReferences>
    <externalReference r:id="rId3"/>
    <externalReference r:id="rId4"/>
    <externalReference r:id="rId5"/>
  </externalReferences>
  <definedNames>
    <definedName name="Ans_1">#REF!</definedName>
    <definedName name="Ans_10">#REF!</definedName>
    <definedName name="Ans_100">#REF!</definedName>
    <definedName name="Ans_11">#REF!</definedName>
    <definedName name="Ans_12">#REF!</definedName>
    <definedName name="Ans_13">#REF!</definedName>
    <definedName name="Ans_14">#REF!</definedName>
    <definedName name="Ans_15">#REF!</definedName>
    <definedName name="Ans_16">#REF!</definedName>
    <definedName name="Ans_17">[2]SAP!$T$114</definedName>
    <definedName name="Ans_19">#REF!</definedName>
    <definedName name="Ans_2">#REF!</definedName>
    <definedName name="Ans_20">#REF!</definedName>
    <definedName name="Ans_21">#REF!</definedName>
    <definedName name="Ans_22">#REF!</definedName>
    <definedName name="Ans_25">#REF!</definedName>
    <definedName name="Ans_3">#REF!</definedName>
    <definedName name="Ans_32">#REF!</definedName>
    <definedName name="Ans_33">#REF!</definedName>
    <definedName name="Ans_34">#REF!</definedName>
    <definedName name="Ans_35">#REF!</definedName>
    <definedName name="Ans_36">#REF!</definedName>
    <definedName name="Ans_37">#REF!</definedName>
    <definedName name="Ans_38">#REF!</definedName>
    <definedName name="Ans_39">#REF!</definedName>
    <definedName name="Ans_4">#REF!</definedName>
    <definedName name="Ans_40">#REF!</definedName>
    <definedName name="Ans_47">#REF!</definedName>
    <definedName name="Ans_48">#REF!</definedName>
    <definedName name="Ans_49">#REF!</definedName>
    <definedName name="Ans_5">#REF!</definedName>
    <definedName name="Ans_50">#REF!</definedName>
    <definedName name="Ans_51">#REF!</definedName>
    <definedName name="Ans_52">#REF!</definedName>
    <definedName name="Ans_6">#REF!</definedName>
    <definedName name="Ans_66">#REF!</definedName>
    <definedName name="Ans_67">#REF!</definedName>
    <definedName name="Ans_68">#REF!</definedName>
    <definedName name="Ans_69">#REF!</definedName>
    <definedName name="Ans_70">#REF!</definedName>
    <definedName name="Ans_71">#REF!</definedName>
    <definedName name="Ans_72">#REF!</definedName>
    <definedName name="Ans_73">#REF!</definedName>
    <definedName name="Ans_74">#REF!</definedName>
    <definedName name="Ans_75">#REF!</definedName>
    <definedName name="Ans_76">#REF!</definedName>
    <definedName name="Ans_77">#REF!</definedName>
    <definedName name="Ans_78">#REF!</definedName>
    <definedName name="Ans_79">#REF!</definedName>
    <definedName name="Ans_80">#REF!</definedName>
    <definedName name="Ans_81">#REF!</definedName>
    <definedName name="Ans_82">#REF!</definedName>
    <definedName name="Ans_83">#REF!</definedName>
    <definedName name="Ans_85">#REF!</definedName>
    <definedName name="Ans_85a">#REF!</definedName>
    <definedName name="Ans_86">#REF!</definedName>
    <definedName name="Ans_86a">#REF!</definedName>
    <definedName name="Ans_87">#REF!</definedName>
    <definedName name="Ans_88">#REF!</definedName>
    <definedName name="Ans_89">#REF!</definedName>
    <definedName name="Ans_90">#REF!</definedName>
    <definedName name="Ans_90a">#REF!</definedName>
    <definedName name="Ans_91">#REF!</definedName>
    <definedName name="Ans_91a">#REF!</definedName>
    <definedName name="Ans_91b">#REF!</definedName>
    <definedName name="Ans_92">#REF!</definedName>
    <definedName name="Ans_93">#REF!</definedName>
    <definedName name="Ans_94">#REF!</definedName>
    <definedName name="Ans_95">#REF!</definedName>
    <definedName name="Ans_95a">#REF!</definedName>
    <definedName name="Ans_96">#REF!</definedName>
    <definedName name="Ans_96a">#REF!</definedName>
    <definedName name="Ans_97">#REF!</definedName>
    <definedName name="Ans_98">#REF!</definedName>
    <definedName name="Ans_99">#REF!</definedName>
    <definedName name="Ans87a">#REF!</definedName>
    <definedName name="Ans87b">#REF!</definedName>
    <definedName name="Ans87c">#REF!</definedName>
    <definedName name="Ans87d">#REF!</definedName>
    <definedName name="Ans87e">#REF!</definedName>
    <definedName name="Ans87f">#REF!</definedName>
    <definedName name="as">#REF!</definedName>
    <definedName name="BCIS_Location">[2]Tables!$B$7:$C$557</definedName>
    <definedName name="BCIS_Location_Names">[2]Tables!$B$7:$B$557</definedName>
    <definedName name="BCIS_TPI">[2]Tables!$E$7:$G$55</definedName>
    <definedName name="BCIS_TPI_Names">[2]Tables!$E$7:$E$55</definedName>
    <definedName name="Breeam_Rating">[2]BREEAM!$X$12:$AB$16</definedName>
    <definedName name="Currency">[2]Input!$K$81</definedName>
    <definedName name="Current_position">[2]Input!#REF!</definedName>
    <definedName name="Database_office">[2]Tables!$BD$7:$BN$16</definedName>
    <definedName name="Database_office_Names">[2]Tables!$BD$7:$BD$16</definedName>
    <definedName name="Degree_day_names">[2]Tables!$AL$7:$AL$24</definedName>
    <definedName name="Element_BCIS">[2]Tables!$AQ$7:$AR$59</definedName>
    <definedName name="extent">[2]Tables!$AQ$74:$AR$78</definedName>
    <definedName name="Frequency_Names">[2]Tables!$AT$7:$AT$13</definedName>
    <definedName name="Fullmonth">[2]Tables!$AN$86:$AO$97</definedName>
    <definedName name="Functional_units">[2]Input!$K$107</definedName>
    <definedName name="gfa">[2]Area!$K$19</definedName>
    <definedName name="Global_Quantity_Adjustment">[2]Input!$Q$88</definedName>
    <definedName name="Global_Rate_adjustment">[2]Input!$Q$84</definedName>
    <definedName name="Include_3PE">[2]Contents!$B$18</definedName>
    <definedName name="Include_Annual">[2]Contents!$B$21</definedName>
    <definedName name="Include_area">[2]Contents!$B$14</definedName>
    <definedName name="Include_Basis">[2]Contents!$B$15</definedName>
    <definedName name="Include_BREEAM">[2]Contents!$B$25</definedName>
    <definedName name="Include_Cashflow">[2]Contents!$B$19</definedName>
    <definedName name="Include_components">[2]Contents!$B$17</definedName>
    <definedName name="Include_contents">[2]Contents!$B$12</definedName>
    <definedName name="Include_cover">[2]Contents!$B$11</definedName>
    <definedName name="Include_elemental">[2]Contents!$B$16</definedName>
    <definedName name="Include_Graphics">[2]Contents!$B$23</definedName>
    <definedName name="Include_Input">[2]Contents!$B$27</definedName>
    <definedName name="Include_Replacements">[2]Contents!$B$20</definedName>
    <definedName name="Include_SAP">[2]Contents!$B$24</definedName>
    <definedName name="Include_summary">[2]Contents!$B$13</definedName>
    <definedName name="Options_Vertical">[2]Input!$AG$3:$AH$15</definedName>
    <definedName name="_xlnm.Print_Area" localSheetId="0">'Excercise 4 FM '!$A$1:$AM$13</definedName>
    <definedName name="_xlnm.Print_Area" localSheetId="1">'Excercise 4 Replace'!$A$1:$AM$98</definedName>
    <definedName name="_xlnm.Print_Titles" localSheetId="0">'Excercise 4 FM '!#REF!</definedName>
    <definedName name="_xlnm.Print_Titles" localSheetId="1">'Excercise 4 Replace'!#REF!</definedName>
    <definedName name="Riba_plan">[2]Tables!$AN$68:$AO$81</definedName>
    <definedName name="SAP_Band">#REF!</definedName>
    <definedName name="SAP_rating">#REF!</definedName>
    <definedName name="Scenarios">[2]Input!$C$8:$AF$996</definedName>
    <definedName name="SFB_Table_0">[2]Tables!$I$7:$P$165</definedName>
    <definedName name="SFB_Table_0_Names">[2]Tables!$I$7:$I$165</definedName>
    <definedName name="sffactor">[2]Area!$B$10</definedName>
    <definedName name="Space_Fuel">#REF!</definedName>
    <definedName name="Table_10">#REF!</definedName>
    <definedName name="Table_15">#REF!</definedName>
    <definedName name="Table_9">#REF!</definedName>
    <definedName name="U_Values">[2]Tables!$BA$7:$BB$24</definedName>
    <definedName name="U_Values_doors">#REF!</definedName>
    <definedName name="U_Values_doors_Names">#REF!</definedName>
    <definedName name="U_Values_Ground_slabs">#REF!</definedName>
    <definedName name="U_Values_Ground_slabs_names">#REF!</definedName>
    <definedName name="U_Values_Names">[2]Tables!$BA$7:$BA$24</definedName>
    <definedName name="U_Values_roofs">#REF!</definedName>
    <definedName name="U_Values_roofs_names">#REF!</definedName>
    <definedName name="U_Values_walls">#REF!</definedName>
    <definedName name="U_Values_walls_Names">#REF!</definedName>
    <definedName name="U_Values_windows">#REF!</definedName>
    <definedName name="U_Values_Windows_Names">#REF!</definedName>
    <definedName name="Unit_Names">[2]Tables!$AY$7:$AY$16</definedName>
    <definedName name="units">[2]Tables!$AX$7:$AY$16</definedName>
    <definedName name="Variables">[3]Input!$C$8:$R$995</definedName>
    <definedName name="VAT">[2]Input!$K$89</definedName>
    <definedName name="Water_Fuel">#REF!</definedName>
    <definedName name="wrn.buildstruct.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wrn.Landlords." hidden="1">{#N/A,#N/A,FALSE,"701M";#N/A,#N/A,FALSE,"710M";#N/A,#N/A,FALSE,"720M";#N/A,#N/A,FALSE,"730M";#N/A,#N/A,FALSE,"731M";#N/A,#N/A,FALSE,"732M";#N/A,#N/A,FALSE,"733M";#N/A,#N/A,FALSE,"740M";#N/A,#N/A,FALSE,"741M";#N/A,#N/A,FALSE,"742M";#N/A,#N/A,FALSE,"750M";#N/A,#N/A,FALSE,"760M";#N/A,#N/A,FALSE,"770M";#N/A,#N/A,FALSE,"771M";#N/A,#N/A,FALSE,"772M";#N/A,#N/A,FALSE,"780M";#N/A,#N/A,FALSE,"788M";#N/A,#N/A,FALSE,"789M";#N/A,#N/A,FALSE,"790M";#N/A,#N/A,FALSE,"798M";#N/A,#N/A,FALSE,"798O"}</definedName>
    <definedName name="wrn.summary." hidden="1">{#N/A,#N/A,FALSE,"Summary information";#N/A,#N/A,FALSE,"BLANK"}</definedName>
    <definedName name="wrn.Tenants." hidden="1">{#N/A,#N/A,FALSE,"898M";#N/A,#N/A,FALSE,"898O";#N/A,#N/A,FALSE,"889M";#N/A,#N/A,FALSE,"888M";#N/A,#N/A,FALSE,"882M";#N/A,#N/A,FALSE,"881M";#N/A,#N/A,FALSE,"880M";#N/A,#N/A,FALSE,"873M";#N/A,#N/A,FALSE,"872M";#N/A,#N/A,FALSE,"871M";#N/A,#N/A,FALSE,"870M";#N/A,#N/A,FALSE,"861M";#N/A,#N/A,FALSE,"860M";#N/A,#N/A,FALSE,"850M";#N/A,#N/A,FALSE,"843M";#N/A,#N/A,FALSE,"842M";#N/A,#N/A,FALSE,"841M";#N/A,#N/A,FALSE,"840M";#N/A,#N/A,FALSE,"831M";#N/A,#N/A,FALSE,"830M";#N/A,#N/A,FALSE,"821M";#N/A,#N/A,FALSE,"820M";#N/A,#N/A,FALSE,"814M";#N/A,#N/A,FALSE,"813M";#N/A,#N/A,FALSE,"812M";#N/A,#N/A,FALSE,"811M";#N/A,#N/A,FALSE,"810M";#N/A,#N/A,FALSE,"803M";#N/A,#N/A,FALSE,"802M";#N/A,#N/A,FALSE,"801M"}</definedName>
    <definedName name="xxx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Z_DE4BCA72_D278_4B48_86E9_A044DFF55772_.wvu.PrintArea" localSheetId="1" hidden="1">'Excercise 4 Replace'!$A$1:$AN$30</definedName>
    <definedName name="Z_DE4BCA72_D278_4B48_86E9_A044DFF55772_.wvu.PrintTitles" localSheetId="1" hidden="1">'Excercise 4 Replace'!#REF!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2" i="3" l="1"/>
  <c r="T88" i="3"/>
  <c r="AI81" i="3"/>
  <c r="W81" i="3"/>
  <c r="W80" i="3"/>
  <c r="AM77" i="3"/>
  <c r="K74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AM62" i="3"/>
  <c r="AI62" i="3"/>
  <c r="AI95" i="3" s="1"/>
  <c r="AA62" i="3"/>
  <c r="W62" i="3"/>
  <c r="W95" i="3" s="1"/>
  <c r="S62" i="3"/>
  <c r="X61" i="3"/>
  <c r="W60" i="3"/>
  <c r="O60" i="3"/>
  <c r="AM59" i="3"/>
  <c r="AI59" i="3"/>
  <c r="AE59" i="3"/>
  <c r="W59" i="3"/>
  <c r="S59" i="3"/>
  <c r="O59" i="3"/>
  <c r="AM58" i="3"/>
  <c r="AM91" i="3" s="1"/>
  <c r="AA58" i="3"/>
  <c r="AA91" i="3" s="1"/>
  <c r="W58" i="3"/>
  <c r="O58" i="3"/>
  <c r="AD57" i="3"/>
  <c r="AD90" i="3" s="1"/>
  <c r="L57" i="3"/>
  <c r="AI56" i="3"/>
  <c r="AE56" i="3"/>
  <c r="AE89" i="3" s="1"/>
  <c r="AA56" i="3"/>
  <c r="AA89" i="3" s="1"/>
  <c r="S56" i="3"/>
  <c r="O56" i="3"/>
  <c r="N56" i="3"/>
  <c r="AI55" i="3"/>
  <c r="AI88" i="3" s="1"/>
  <c r="AB55" i="3"/>
  <c r="AB88" i="3" s="1"/>
  <c r="T55" i="3"/>
  <c r="S55" i="3"/>
  <c r="S88" i="3" s="1"/>
  <c r="L55" i="3"/>
  <c r="AM54" i="3"/>
  <c r="AM87" i="3" s="1"/>
  <c r="AE54" i="3"/>
  <c r="W54" i="3"/>
  <c r="T54" i="3"/>
  <c r="T87" i="3" s="1"/>
  <c r="O54" i="3"/>
  <c r="L54" i="3"/>
  <c r="AJ53" i="3"/>
  <c r="AJ86" i="3" s="1"/>
  <c r="AB53" i="3"/>
  <c r="AB86" i="3" s="1"/>
  <c r="T53" i="3"/>
  <c r="T86" i="3" s="1"/>
  <c r="AM52" i="3"/>
  <c r="AI52" i="3"/>
  <c r="AE52" i="3"/>
  <c r="AA52" i="3"/>
  <c r="W52" i="3"/>
  <c r="S52" i="3"/>
  <c r="S85" i="3" s="1"/>
  <c r="O52" i="3"/>
  <c r="AM51" i="3"/>
  <c r="AF51" i="3"/>
  <c r="AF84" i="3" s="1"/>
  <c r="X51" i="3"/>
  <c r="X84" i="3" s="1"/>
  <c r="R51" i="3"/>
  <c r="R84" i="3" s="1"/>
  <c r="L51" i="3"/>
  <c r="L84" i="3" s="1"/>
  <c r="AM50" i="3"/>
  <c r="AJ50" i="3"/>
  <c r="AI50" i="3"/>
  <c r="AE50" i="3"/>
  <c r="AA50" i="3"/>
  <c r="W50" i="3"/>
  <c r="W83" i="3" s="1"/>
  <c r="S50" i="3"/>
  <c r="S83" i="3" s="1"/>
  <c r="P50" i="3"/>
  <c r="O50" i="3"/>
  <c r="AF49" i="3"/>
  <c r="AF82" i="3" s="1"/>
  <c r="X49" i="3"/>
  <c r="P49" i="3"/>
  <c r="AM48" i="3"/>
  <c r="AM81" i="3" s="1"/>
  <c r="AI48" i="3"/>
  <c r="AE48" i="3"/>
  <c r="AE81" i="3" s="1"/>
  <c r="AA48" i="3"/>
  <c r="Z48" i="3"/>
  <c r="Z81" i="3" s="1"/>
  <c r="W48" i="3"/>
  <c r="S48" i="3"/>
  <c r="R48" i="3"/>
  <c r="R81" i="3" s="1"/>
  <c r="O48" i="3"/>
  <c r="O81" i="3" s="1"/>
  <c r="AH47" i="3"/>
  <c r="AF47" i="3"/>
  <c r="AF80" i="3" s="1"/>
  <c r="AA47" i="3"/>
  <c r="T47" i="3"/>
  <c r="T80" i="3" s="1"/>
  <c r="L47" i="3"/>
  <c r="L80" i="3" s="1"/>
  <c r="AM46" i="3"/>
  <c r="AI46" i="3"/>
  <c r="AE46" i="3"/>
  <c r="AB46" i="3"/>
  <c r="AB79" i="3" s="1"/>
  <c r="AA46" i="3"/>
  <c r="W46" i="3"/>
  <c r="T46" i="3"/>
  <c r="T79" i="3" s="1"/>
  <c r="S46" i="3"/>
  <c r="O46" i="3"/>
  <c r="AJ45" i="3"/>
  <c r="AB45" i="3"/>
  <c r="AM44" i="3"/>
  <c r="AL44" i="3"/>
  <c r="AL77" i="3" s="1"/>
  <c r="AI44" i="3"/>
  <c r="AE44" i="3"/>
  <c r="AA44" i="3"/>
  <c r="AA77" i="3" s="1"/>
  <c r="W44" i="3"/>
  <c r="W77" i="3" s="1"/>
  <c r="S44" i="3"/>
  <c r="S77" i="3" s="1"/>
  <c r="R44" i="3"/>
  <c r="R77" i="3" s="1"/>
  <c r="O44" i="3"/>
  <c r="AI43" i="3"/>
  <c r="AF43" i="3"/>
  <c r="AA43" i="3"/>
  <c r="AA76" i="3" s="1"/>
  <c r="Z43" i="3"/>
  <c r="T43" i="3"/>
  <c r="S43" i="3"/>
  <c r="K41" i="3"/>
  <c r="AM34" i="3"/>
  <c r="AL34" i="3"/>
  <c r="AL52" i="3" s="1"/>
  <c r="AK34" i="3"/>
  <c r="AJ34" i="3"/>
  <c r="AJ55" i="3" s="1"/>
  <c r="AI34" i="3"/>
  <c r="AH34" i="3"/>
  <c r="AH53" i="3" s="1"/>
  <c r="AG34" i="3"/>
  <c r="AG46" i="3" s="1"/>
  <c r="AF34" i="3"/>
  <c r="AE34" i="3"/>
  <c r="AD34" i="3"/>
  <c r="AD52" i="3" s="1"/>
  <c r="AD85" i="3" s="1"/>
  <c r="AC34" i="3"/>
  <c r="AB34" i="3"/>
  <c r="AB51" i="3" s="1"/>
  <c r="AB84" i="3" s="1"/>
  <c r="AA34" i="3"/>
  <c r="Z34" i="3"/>
  <c r="Y34" i="3"/>
  <c r="X34" i="3"/>
  <c r="W34" i="3"/>
  <c r="V34" i="3"/>
  <c r="U34" i="3"/>
  <c r="U50" i="3" s="1"/>
  <c r="T34" i="3"/>
  <c r="S34" i="3"/>
  <c r="R34" i="3"/>
  <c r="R59" i="3" s="1"/>
  <c r="Q34" i="3"/>
  <c r="P34" i="3"/>
  <c r="P62" i="3" s="1"/>
  <c r="O34" i="3"/>
  <c r="N34" i="3"/>
  <c r="N45" i="3" s="1"/>
  <c r="N78" i="3" s="1"/>
  <c r="M34" i="3"/>
  <c r="M48" i="3" s="1"/>
  <c r="L34" i="3"/>
  <c r="L49" i="3" s="1"/>
  <c r="AM28" i="3"/>
  <c r="AL28" i="3"/>
  <c r="AK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H28" i="3"/>
  <c r="J28" i="3" s="1"/>
  <c r="AJ28" i="3" s="1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T27" i="3"/>
  <c r="S27" i="3"/>
  <c r="R27" i="3"/>
  <c r="Q27" i="3"/>
  <c r="P27" i="3"/>
  <c r="O27" i="3"/>
  <c r="N27" i="3"/>
  <c r="M27" i="3"/>
  <c r="L27" i="3"/>
  <c r="K27" i="3" s="1"/>
  <c r="H27" i="3"/>
  <c r="J27" i="3" s="1"/>
  <c r="U27" i="3" s="1"/>
  <c r="AM26" i="3"/>
  <c r="AM60" i="3" s="1"/>
  <c r="AL26" i="3"/>
  <c r="AL60" i="3" s="1"/>
  <c r="AL93" i="3" s="1"/>
  <c r="AK26" i="3"/>
  <c r="AJ26" i="3"/>
  <c r="AH26" i="3"/>
  <c r="AG26" i="3"/>
  <c r="AF26" i="3"/>
  <c r="AE26" i="3"/>
  <c r="AE60" i="3" s="1"/>
  <c r="AD26" i="3"/>
  <c r="AC26" i="3"/>
  <c r="AB26" i="3"/>
  <c r="Z26" i="3"/>
  <c r="Y26" i="3"/>
  <c r="X26" i="3"/>
  <c r="W26" i="3"/>
  <c r="V26" i="3"/>
  <c r="U26" i="3"/>
  <c r="T26" i="3"/>
  <c r="R26" i="3"/>
  <c r="Q26" i="3"/>
  <c r="P26" i="3"/>
  <c r="O26" i="3"/>
  <c r="N26" i="3"/>
  <c r="M26" i="3"/>
  <c r="L26" i="3"/>
  <c r="J26" i="3"/>
  <c r="H26" i="3"/>
  <c r="K25" i="3"/>
  <c r="H25" i="3"/>
  <c r="J25" i="3" s="1"/>
  <c r="AM24" i="3"/>
  <c r="AL24" i="3"/>
  <c r="AK24" i="3"/>
  <c r="AJ24" i="3"/>
  <c r="AI24" i="3"/>
  <c r="AH24" i="3"/>
  <c r="AG24" i="3"/>
  <c r="AF24" i="3"/>
  <c r="AF58" i="3" s="1"/>
  <c r="AF91" i="3" s="1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H24" i="3"/>
  <c r="J24" i="3" s="1"/>
  <c r="AE24" i="3" s="1"/>
  <c r="AE58" i="3" s="1"/>
  <c r="AM23" i="3"/>
  <c r="AL23" i="3"/>
  <c r="AK23" i="3"/>
  <c r="AJ23" i="3"/>
  <c r="AI23" i="3"/>
  <c r="AH23" i="3"/>
  <c r="AG23" i="3"/>
  <c r="AF23" i="3"/>
  <c r="AD23" i="3"/>
  <c r="AC23" i="3"/>
  <c r="AB23" i="3"/>
  <c r="AB57" i="3" s="1"/>
  <c r="AA23" i="3"/>
  <c r="Z23" i="3"/>
  <c r="Y23" i="3"/>
  <c r="X23" i="3"/>
  <c r="W23" i="3"/>
  <c r="V23" i="3"/>
  <c r="U23" i="3"/>
  <c r="T23" i="3"/>
  <c r="T57" i="3" s="1"/>
  <c r="T90" i="3" s="1"/>
  <c r="S23" i="3"/>
  <c r="R23" i="3"/>
  <c r="Q23" i="3"/>
  <c r="P23" i="3"/>
  <c r="O23" i="3"/>
  <c r="N23" i="3"/>
  <c r="M23" i="3"/>
  <c r="L23" i="3"/>
  <c r="H23" i="3"/>
  <c r="J23" i="3" s="1"/>
  <c r="AE23" i="3" s="1"/>
  <c r="K22" i="3"/>
  <c r="J22" i="3"/>
  <c r="H22" i="3"/>
  <c r="AM21" i="3"/>
  <c r="AM55" i="3" s="1"/>
  <c r="AM88" i="3" s="1"/>
  <c r="AL21" i="3"/>
  <c r="AK21" i="3"/>
  <c r="AJ21" i="3"/>
  <c r="AI21" i="3"/>
  <c r="AH21" i="3"/>
  <c r="AG21" i="3"/>
  <c r="AF21" i="3"/>
  <c r="AD21" i="3"/>
  <c r="AC21" i="3"/>
  <c r="AB21" i="3"/>
  <c r="AA21" i="3"/>
  <c r="AA55" i="3" s="1"/>
  <c r="Z21" i="3"/>
  <c r="Y21" i="3"/>
  <c r="X21" i="3"/>
  <c r="W21" i="3"/>
  <c r="W55" i="3" s="1"/>
  <c r="V21" i="3"/>
  <c r="U21" i="3"/>
  <c r="T21" i="3"/>
  <c r="S21" i="3"/>
  <c r="R21" i="3"/>
  <c r="Q21" i="3"/>
  <c r="P21" i="3"/>
  <c r="O21" i="3"/>
  <c r="O55" i="3" s="1"/>
  <c r="N21" i="3"/>
  <c r="N55" i="3" s="1"/>
  <c r="M21" i="3"/>
  <c r="L21" i="3"/>
  <c r="H21" i="3"/>
  <c r="J21" i="3" s="1"/>
  <c r="AE21" i="3" s="1"/>
  <c r="AE55" i="3" s="1"/>
  <c r="AE88" i="3" s="1"/>
  <c r="AM20" i="3"/>
  <c r="AL20" i="3"/>
  <c r="AK20" i="3"/>
  <c r="AK29" i="3" s="1"/>
  <c r="AJ20" i="3"/>
  <c r="AJ54" i="3" s="1"/>
  <c r="AJ87" i="3" s="1"/>
  <c r="AH20" i="3"/>
  <c r="AG20" i="3"/>
  <c r="AF20" i="3"/>
  <c r="AE20" i="3"/>
  <c r="AD20" i="3"/>
  <c r="AC20" i="3"/>
  <c r="AB20" i="3"/>
  <c r="AB54" i="3" s="1"/>
  <c r="AB87" i="3" s="1"/>
  <c r="Z20" i="3"/>
  <c r="Y20" i="3"/>
  <c r="X20" i="3"/>
  <c r="W20" i="3"/>
  <c r="V20" i="3"/>
  <c r="V29" i="3" s="1"/>
  <c r="U20" i="3"/>
  <c r="T20" i="3"/>
  <c r="R20" i="3"/>
  <c r="Q20" i="3"/>
  <c r="P20" i="3"/>
  <c r="O20" i="3"/>
  <c r="N20" i="3"/>
  <c r="M20" i="3"/>
  <c r="L20" i="3"/>
  <c r="H20" i="3"/>
  <c r="J20" i="3" s="1"/>
  <c r="K19" i="3"/>
  <c r="H19" i="3"/>
  <c r="J19" i="3" s="1"/>
  <c r="K18" i="3"/>
  <c r="J18" i="3"/>
  <c r="H18" i="3"/>
  <c r="AM17" i="3"/>
  <c r="AL17" i="3"/>
  <c r="AK17" i="3"/>
  <c r="AI17" i="3"/>
  <c r="AI51" i="3" s="1"/>
  <c r="AH17" i="3"/>
  <c r="AG17" i="3"/>
  <c r="AF17" i="3"/>
  <c r="AE17" i="3"/>
  <c r="AE51" i="3" s="1"/>
  <c r="AD17" i="3"/>
  <c r="AC17" i="3"/>
  <c r="AB17" i="3"/>
  <c r="AA17" i="3"/>
  <c r="AA51" i="3" s="1"/>
  <c r="Z17" i="3"/>
  <c r="Y17" i="3"/>
  <c r="X17" i="3"/>
  <c r="W17" i="3"/>
  <c r="W51" i="3" s="1"/>
  <c r="V17" i="3"/>
  <c r="U17" i="3"/>
  <c r="T17" i="3"/>
  <c r="S17" i="3"/>
  <c r="S51" i="3" s="1"/>
  <c r="R17" i="3"/>
  <c r="Q17" i="3"/>
  <c r="P17" i="3"/>
  <c r="O17" i="3"/>
  <c r="O51" i="3" s="1"/>
  <c r="N17" i="3"/>
  <c r="M17" i="3"/>
  <c r="L17" i="3"/>
  <c r="H17" i="3"/>
  <c r="J17" i="3" s="1"/>
  <c r="AJ17" i="3" s="1"/>
  <c r="K17" i="3" s="1"/>
  <c r="K16" i="3"/>
  <c r="J16" i="3"/>
  <c r="H16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H15" i="3"/>
  <c r="J15" i="3" s="1"/>
  <c r="AJ15" i="3" s="1"/>
  <c r="K14" i="3"/>
  <c r="J14" i="3"/>
  <c r="H14" i="3"/>
  <c r="AM13" i="3"/>
  <c r="AM47" i="3" s="1"/>
  <c r="AM80" i="3" s="1"/>
  <c r="AL13" i="3"/>
  <c r="AL29" i="3" s="1"/>
  <c r="AK13" i="3"/>
  <c r="AI13" i="3"/>
  <c r="AI47" i="3" s="1"/>
  <c r="AH13" i="3"/>
  <c r="AG13" i="3"/>
  <c r="AG29" i="3" s="1"/>
  <c r="AF13" i="3"/>
  <c r="AE13" i="3"/>
  <c r="AE47" i="3" s="1"/>
  <c r="AE80" i="3" s="1"/>
  <c r="AD13" i="3"/>
  <c r="AC13" i="3"/>
  <c r="AB13" i="3"/>
  <c r="AA13" i="3"/>
  <c r="Z13" i="3"/>
  <c r="Z29" i="3" s="1"/>
  <c r="Y13" i="3"/>
  <c r="X13" i="3"/>
  <c r="W13" i="3"/>
  <c r="W47" i="3" s="1"/>
  <c r="V13" i="3"/>
  <c r="U13" i="3"/>
  <c r="T13" i="3"/>
  <c r="S13" i="3"/>
  <c r="S47" i="3" s="1"/>
  <c r="R13" i="3"/>
  <c r="Q13" i="3"/>
  <c r="P13" i="3"/>
  <c r="O13" i="3"/>
  <c r="O47" i="3" s="1"/>
  <c r="O80" i="3" s="1"/>
  <c r="N13" i="3"/>
  <c r="M13" i="3"/>
  <c r="L13" i="3"/>
  <c r="H13" i="3"/>
  <c r="J13" i="3" s="1"/>
  <c r="AJ13" i="3" s="1"/>
  <c r="K12" i="3"/>
  <c r="H12" i="3"/>
  <c r="J12" i="3" s="1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P45" i="3" s="1"/>
  <c r="O11" i="3"/>
  <c r="N11" i="3"/>
  <c r="M11" i="3"/>
  <c r="L11" i="3"/>
  <c r="K11" i="3"/>
  <c r="H11" i="3"/>
  <c r="J11" i="3" s="1"/>
  <c r="K10" i="3"/>
  <c r="J10" i="3"/>
  <c r="H10" i="3"/>
  <c r="AM9" i="3"/>
  <c r="AM43" i="3" s="1"/>
  <c r="AL9" i="3"/>
  <c r="AK9" i="3"/>
  <c r="AJ9" i="3"/>
  <c r="AI9" i="3"/>
  <c r="AH9" i="3"/>
  <c r="AH29" i="3" s="1"/>
  <c r="AG9" i="3"/>
  <c r="AF9" i="3"/>
  <c r="AD9" i="3"/>
  <c r="AC9" i="3"/>
  <c r="AC29" i="3" s="1"/>
  <c r="AB9" i="3"/>
  <c r="AA9" i="3"/>
  <c r="Z9" i="3"/>
  <c r="Y9" i="3"/>
  <c r="Y29" i="3" s="1"/>
  <c r="X9" i="3"/>
  <c r="W9" i="3"/>
  <c r="W43" i="3" s="1"/>
  <c r="V9" i="3"/>
  <c r="T9" i="3"/>
  <c r="S9" i="3"/>
  <c r="R9" i="3"/>
  <c r="Q9" i="3"/>
  <c r="Q29" i="3" s="1"/>
  <c r="P9" i="3"/>
  <c r="O9" i="3"/>
  <c r="O43" i="3" s="1"/>
  <c r="N9" i="3"/>
  <c r="M9" i="3"/>
  <c r="L9" i="3"/>
  <c r="H9" i="3"/>
  <c r="K7" i="3"/>
  <c r="D57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G11" i="2"/>
  <c r="I11" i="2" s="1"/>
  <c r="G10" i="2"/>
  <c r="I10" i="2" s="1"/>
  <c r="G9" i="2"/>
  <c r="I9" i="2" s="1"/>
  <c r="I8" i="2"/>
  <c r="AJ8" i="2" s="1"/>
  <c r="AJ24" i="2" s="1"/>
  <c r="G8" i="2"/>
  <c r="G7" i="2"/>
  <c r="I7" i="2" s="1"/>
  <c r="G6" i="2"/>
  <c r="I6" i="2" s="1"/>
  <c r="G5" i="2"/>
  <c r="I5" i="2" s="1"/>
  <c r="AK9" i="2" l="1"/>
  <c r="AK25" i="2" s="1"/>
  <c r="AG9" i="2"/>
  <c r="AG25" i="2" s="1"/>
  <c r="AC9" i="2"/>
  <c r="AC25" i="2" s="1"/>
  <c r="AC41" i="2" s="1"/>
  <c r="Y9" i="2"/>
  <c r="Y25" i="2" s="1"/>
  <c r="Y41" i="2" s="1"/>
  <c r="U9" i="2"/>
  <c r="U25" i="2" s="1"/>
  <c r="Q9" i="2"/>
  <c r="Q25" i="2" s="1"/>
  <c r="M9" i="2"/>
  <c r="M25" i="2" s="1"/>
  <c r="M41" i="2" s="1"/>
  <c r="AJ9" i="2"/>
  <c r="AJ25" i="2" s="1"/>
  <c r="AJ41" i="2" s="1"/>
  <c r="AF9" i="2"/>
  <c r="AF25" i="2" s="1"/>
  <c r="AF41" i="2" s="1"/>
  <c r="AB9" i="2"/>
  <c r="AB25" i="2" s="1"/>
  <c r="T9" i="2"/>
  <c r="T25" i="2" s="1"/>
  <c r="T41" i="2" s="1"/>
  <c r="L9" i="2"/>
  <c r="L25" i="2" s="1"/>
  <c r="L41" i="2" s="1"/>
  <c r="AA9" i="2"/>
  <c r="AA25" i="2" s="1"/>
  <c r="S9" i="2"/>
  <c r="S25" i="2" s="1"/>
  <c r="K9" i="2"/>
  <c r="AL9" i="2"/>
  <c r="AL25" i="2" s="1"/>
  <c r="AL41" i="2" s="1"/>
  <c r="AH9" i="2"/>
  <c r="AH25" i="2" s="1"/>
  <c r="AH41" i="2" s="1"/>
  <c r="AD9" i="2"/>
  <c r="AD25" i="2" s="1"/>
  <c r="AD41" i="2" s="1"/>
  <c r="Z9" i="2"/>
  <c r="Z25" i="2" s="1"/>
  <c r="Z41" i="2" s="1"/>
  <c r="V9" i="2"/>
  <c r="V25" i="2" s="1"/>
  <c r="V41" i="2" s="1"/>
  <c r="R9" i="2"/>
  <c r="R25" i="2" s="1"/>
  <c r="R41" i="2" s="1"/>
  <c r="N9" i="2"/>
  <c r="N25" i="2" s="1"/>
  <c r="N41" i="2" s="1"/>
  <c r="X9" i="2"/>
  <c r="X25" i="2" s="1"/>
  <c r="X41" i="2" s="1"/>
  <c r="P9" i="2"/>
  <c r="P25" i="2" s="1"/>
  <c r="P41" i="2" s="1"/>
  <c r="AI9" i="2"/>
  <c r="AI25" i="2" s="1"/>
  <c r="AE9" i="2"/>
  <c r="AE25" i="2" s="1"/>
  <c r="AE41" i="2" s="1"/>
  <c r="W9" i="2"/>
  <c r="W25" i="2" s="1"/>
  <c r="W41" i="2" s="1"/>
  <c r="O9" i="2"/>
  <c r="O25" i="2" s="1"/>
  <c r="O41" i="2" s="1"/>
  <c r="AI7" i="2"/>
  <c r="AI23" i="2" s="1"/>
  <c r="AE7" i="2"/>
  <c r="AE23" i="2" s="1"/>
  <c r="AA7" i="2"/>
  <c r="AA23" i="2" s="1"/>
  <c r="W7" i="2"/>
  <c r="W23" i="2" s="1"/>
  <c r="W39" i="2" s="1"/>
  <c r="S7" i="2"/>
  <c r="S23" i="2" s="1"/>
  <c r="O7" i="2"/>
  <c r="O23" i="2" s="1"/>
  <c r="K7" i="2"/>
  <c r="AL7" i="2"/>
  <c r="AL23" i="2" s="1"/>
  <c r="AL39" i="2" s="1"/>
  <c r="AD7" i="2"/>
  <c r="AD23" i="2" s="1"/>
  <c r="AD39" i="2" s="1"/>
  <c r="Z7" i="2"/>
  <c r="Z23" i="2" s="1"/>
  <c r="Z39" i="2" s="1"/>
  <c r="V7" i="2"/>
  <c r="V23" i="2" s="1"/>
  <c r="V39" i="2" s="1"/>
  <c r="N7" i="2"/>
  <c r="N23" i="2" s="1"/>
  <c r="N39" i="2" s="1"/>
  <c r="AK7" i="2"/>
  <c r="AK23" i="2" s="1"/>
  <c r="AK39" i="2" s="1"/>
  <c r="AG7" i="2"/>
  <c r="AG23" i="2" s="1"/>
  <c r="Y7" i="2"/>
  <c r="Y23" i="2" s="1"/>
  <c r="Y39" i="2" s="1"/>
  <c r="Q7" i="2"/>
  <c r="Q23" i="2" s="1"/>
  <c r="AJ7" i="2"/>
  <c r="AJ23" i="2" s="1"/>
  <c r="AJ39" i="2" s="1"/>
  <c r="AF7" i="2"/>
  <c r="AF23" i="2" s="1"/>
  <c r="AF39" i="2" s="1"/>
  <c r="AB7" i="2"/>
  <c r="AB23" i="2" s="1"/>
  <c r="AB39" i="2" s="1"/>
  <c r="X7" i="2"/>
  <c r="X23" i="2" s="1"/>
  <c r="T7" i="2"/>
  <c r="T23" i="2" s="1"/>
  <c r="T39" i="2" s="1"/>
  <c r="P7" i="2"/>
  <c r="P23" i="2" s="1"/>
  <c r="P39" i="2" s="1"/>
  <c r="L7" i="2"/>
  <c r="L23" i="2" s="1"/>
  <c r="L39" i="2" s="1"/>
  <c r="AH7" i="2"/>
  <c r="AH23" i="2" s="1"/>
  <c r="AH39" i="2" s="1"/>
  <c r="R7" i="2"/>
  <c r="R23" i="2" s="1"/>
  <c r="R39" i="2" s="1"/>
  <c r="AC7" i="2"/>
  <c r="AC23" i="2" s="1"/>
  <c r="U7" i="2"/>
  <c r="U23" i="2" s="1"/>
  <c r="U39" i="2" s="1"/>
  <c r="M7" i="2"/>
  <c r="M23" i="2" s="1"/>
  <c r="M39" i="2" s="1"/>
  <c r="AI11" i="2"/>
  <c r="AI27" i="2" s="1"/>
  <c r="AE11" i="2"/>
  <c r="AE27" i="2" s="1"/>
  <c r="AA11" i="2"/>
  <c r="AA27" i="2" s="1"/>
  <c r="AA43" i="2" s="1"/>
  <c r="W11" i="2"/>
  <c r="W27" i="2" s="1"/>
  <c r="S11" i="2"/>
  <c r="S27" i="2" s="1"/>
  <c r="O11" i="2"/>
  <c r="O27" i="2" s="1"/>
  <c r="O43" i="2" s="1"/>
  <c r="K11" i="2"/>
  <c r="AH11" i="2"/>
  <c r="AH27" i="2" s="1"/>
  <c r="AH43" i="2" s="1"/>
  <c r="V11" i="2"/>
  <c r="V27" i="2" s="1"/>
  <c r="V43" i="2" s="1"/>
  <c r="N11" i="2"/>
  <c r="N27" i="2" s="1"/>
  <c r="N43" i="2" s="1"/>
  <c r="AG11" i="2"/>
  <c r="AG27" i="2" s="1"/>
  <c r="AG43" i="2" s="1"/>
  <c r="Y11" i="2"/>
  <c r="Y27" i="2" s="1"/>
  <c r="U11" i="2"/>
  <c r="U27" i="2" s="1"/>
  <c r="U43" i="2" s="1"/>
  <c r="M11" i="2"/>
  <c r="M27" i="2" s="1"/>
  <c r="AJ11" i="2"/>
  <c r="AJ27" i="2" s="1"/>
  <c r="AJ43" i="2" s="1"/>
  <c r="AF11" i="2"/>
  <c r="AF27" i="2" s="1"/>
  <c r="AF43" i="2" s="1"/>
  <c r="AB11" i="2"/>
  <c r="AB27" i="2" s="1"/>
  <c r="AB43" i="2" s="1"/>
  <c r="X11" i="2"/>
  <c r="X27" i="2" s="1"/>
  <c r="T11" i="2"/>
  <c r="T27" i="2" s="1"/>
  <c r="T43" i="2" s="1"/>
  <c r="P11" i="2"/>
  <c r="P27" i="2" s="1"/>
  <c r="P43" i="2" s="1"/>
  <c r="L11" i="2"/>
  <c r="L27" i="2" s="1"/>
  <c r="L43" i="2" s="1"/>
  <c r="AL11" i="2"/>
  <c r="AL27" i="2" s="1"/>
  <c r="AL43" i="2" s="1"/>
  <c r="AD11" i="2"/>
  <c r="AD27" i="2" s="1"/>
  <c r="AD43" i="2" s="1"/>
  <c r="Z11" i="2"/>
  <c r="Z27" i="2" s="1"/>
  <c r="Z43" i="2" s="1"/>
  <c r="R11" i="2"/>
  <c r="R27" i="2" s="1"/>
  <c r="R43" i="2" s="1"/>
  <c r="AK11" i="2"/>
  <c r="AK27" i="2" s="1"/>
  <c r="AK43" i="2" s="1"/>
  <c r="AC11" i="2"/>
  <c r="AC27" i="2" s="1"/>
  <c r="AC43" i="2" s="1"/>
  <c r="Q11" i="2"/>
  <c r="Q27" i="2" s="1"/>
  <c r="Q43" i="2" s="1"/>
  <c r="AL6" i="2"/>
  <c r="AL22" i="2" s="1"/>
  <c r="AL38" i="2" s="1"/>
  <c r="AH6" i="2"/>
  <c r="AH22" i="2" s="1"/>
  <c r="AH38" i="2" s="1"/>
  <c r="AD6" i="2"/>
  <c r="AD22" i="2" s="1"/>
  <c r="AD38" i="2" s="1"/>
  <c r="Z6" i="2"/>
  <c r="Z22" i="2" s="1"/>
  <c r="Z38" i="2" s="1"/>
  <c r="V6" i="2"/>
  <c r="V22" i="2" s="1"/>
  <c r="V38" i="2" s="1"/>
  <c r="R6" i="2"/>
  <c r="R22" i="2" s="1"/>
  <c r="R38" i="2" s="1"/>
  <c r="N6" i="2"/>
  <c r="N22" i="2" s="1"/>
  <c r="N38" i="2" s="1"/>
  <c r="AG6" i="2"/>
  <c r="AG22" i="2" s="1"/>
  <c r="AG38" i="2" s="1"/>
  <c r="Y6" i="2"/>
  <c r="Y22" i="2" s="1"/>
  <c r="U6" i="2"/>
  <c r="U22" i="2" s="1"/>
  <c r="U38" i="2" s="1"/>
  <c r="M6" i="2"/>
  <c r="M22" i="2" s="1"/>
  <c r="M38" i="2" s="1"/>
  <c r="AF6" i="2"/>
  <c r="AF22" i="2" s="1"/>
  <c r="X6" i="2"/>
  <c r="X22" i="2" s="1"/>
  <c r="P6" i="2"/>
  <c r="P22" i="2" s="1"/>
  <c r="AI6" i="2"/>
  <c r="AI22" i="2" s="1"/>
  <c r="AE6" i="2"/>
  <c r="AE22" i="2" s="1"/>
  <c r="AA6" i="2"/>
  <c r="AA22" i="2" s="1"/>
  <c r="W6" i="2"/>
  <c r="W22" i="2" s="1"/>
  <c r="S6" i="2"/>
  <c r="S22" i="2" s="1"/>
  <c r="O6" i="2"/>
  <c r="O22" i="2" s="1"/>
  <c r="K6" i="2"/>
  <c r="AK6" i="2"/>
  <c r="AK22" i="2" s="1"/>
  <c r="AK38" i="2" s="1"/>
  <c r="AC6" i="2"/>
  <c r="AC22" i="2" s="1"/>
  <c r="AC38" i="2" s="1"/>
  <c r="Q6" i="2"/>
  <c r="Q22" i="2" s="1"/>
  <c r="Q38" i="2" s="1"/>
  <c r="AJ6" i="2"/>
  <c r="AJ22" i="2" s="1"/>
  <c r="AB6" i="2"/>
  <c r="AB22" i="2" s="1"/>
  <c r="AB38" i="2" s="1"/>
  <c r="T6" i="2"/>
  <c r="T22" i="2" s="1"/>
  <c r="T38" i="2" s="1"/>
  <c r="L6" i="2"/>
  <c r="L22" i="2" s="1"/>
  <c r="AL10" i="2"/>
  <c r="AL26" i="2" s="1"/>
  <c r="AL42" i="2" s="1"/>
  <c r="AH10" i="2"/>
  <c r="AH26" i="2" s="1"/>
  <c r="AH42" i="2" s="1"/>
  <c r="AD10" i="2"/>
  <c r="AD26" i="2" s="1"/>
  <c r="AD42" i="2" s="1"/>
  <c r="Z10" i="2"/>
  <c r="Z26" i="2" s="1"/>
  <c r="Z42" i="2" s="1"/>
  <c r="V10" i="2"/>
  <c r="V26" i="2" s="1"/>
  <c r="V42" i="2" s="1"/>
  <c r="R10" i="2"/>
  <c r="R26" i="2" s="1"/>
  <c r="R42" i="2" s="1"/>
  <c r="N10" i="2"/>
  <c r="N26" i="2" s="1"/>
  <c r="N42" i="2" s="1"/>
  <c r="AK10" i="2"/>
  <c r="AK26" i="2" s="1"/>
  <c r="AC10" i="2"/>
  <c r="AC26" i="2" s="1"/>
  <c r="AC42" i="2" s="1"/>
  <c r="Y10" i="2"/>
  <c r="Y26" i="2" s="1"/>
  <c r="Y42" i="2" s="1"/>
  <c r="Q10" i="2"/>
  <c r="Q26" i="2" s="1"/>
  <c r="M10" i="2"/>
  <c r="M26" i="2" s="1"/>
  <c r="M42" i="2" s="1"/>
  <c r="AJ10" i="2"/>
  <c r="AJ26" i="2" s="1"/>
  <c r="AF10" i="2"/>
  <c r="AF26" i="2" s="1"/>
  <c r="AF42" i="2" s="1"/>
  <c r="X10" i="2"/>
  <c r="X26" i="2" s="1"/>
  <c r="P10" i="2"/>
  <c r="P26" i="2" s="1"/>
  <c r="AI10" i="2"/>
  <c r="AI26" i="2" s="1"/>
  <c r="AI42" i="2" s="1"/>
  <c r="AE10" i="2"/>
  <c r="AE26" i="2" s="1"/>
  <c r="AE42" i="2" s="1"/>
  <c r="AA10" i="2"/>
  <c r="AA26" i="2" s="1"/>
  <c r="W10" i="2"/>
  <c r="W26" i="2" s="1"/>
  <c r="W42" i="2" s="1"/>
  <c r="S10" i="2"/>
  <c r="S26" i="2" s="1"/>
  <c r="S42" i="2" s="1"/>
  <c r="O10" i="2"/>
  <c r="O26" i="2" s="1"/>
  <c r="K10" i="2"/>
  <c r="AG10" i="2"/>
  <c r="AG26" i="2" s="1"/>
  <c r="U10" i="2"/>
  <c r="U26" i="2" s="1"/>
  <c r="U42" i="2" s="1"/>
  <c r="AB10" i="2"/>
  <c r="AB26" i="2" s="1"/>
  <c r="T10" i="2"/>
  <c r="T26" i="2" s="1"/>
  <c r="L10" i="2"/>
  <c r="L26" i="2" s="1"/>
  <c r="I12" i="2"/>
  <c r="AK5" i="2"/>
  <c r="AG5" i="2"/>
  <c r="AC5" i="2"/>
  <c r="Y5" i="2"/>
  <c r="U5" i="2"/>
  <c r="Q5" i="2"/>
  <c r="M5" i="2"/>
  <c r="AF5" i="2"/>
  <c r="X5" i="2"/>
  <c r="T5" i="2"/>
  <c r="L5" i="2"/>
  <c r="AA5" i="2"/>
  <c r="S5" i="2"/>
  <c r="O5" i="2"/>
  <c r="AL5" i="2"/>
  <c r="AH5" i="2"/>
  <c r="AD5" i="2"/>
  <c r="Z5" i="2"/>
  <c r="V5" i="2"/>
  <c r="R5" i="2"/>
  <c r="N5" i="2"/>
  <c r="AJ5" i="2"/>
  <c r="AB5" i="2"/>
  <c r="P5" i="2"/>
  <c r="AI5" i="2"/>
  <c r="AE5" i="2"/>
  <c r="W5" i="2"/>
  <c r="K5" i="2"/>
  <c r="W38" i="2"/>
  <c r="AI26" i="3"/>
  <c r="AI60" i="3" s="1"/>
  <c r="AI93" i="3" s="1"/>
  <c r="AA26" i="3"/>
  <c r="AA60" i="3" s="1"/>
  <c r="S26" i="3"/>
  <c r="Q59" i="3"/>
  <c r="Q92" i="3" s="1"/>
  <c r="Q61" i="3"/>
  <c r="Q55" i="3"/>
  <c r="Q51" i="3"/>
  <c r="Q47" i="3"/>
  <c r="Q43" i="3"/>
  <c r="Q50" i="3"/>
  <c r="Q48" i="3"/>
  <c r="Q62" i="3"/>
  <c r="Q95" i="3" s="1"/>
  <c r="Q58" i="3"/>
  <c r="Q91" i="3" s="1"/>
  <c r="Q57" i="3"/>
  <c r="Q56" i="3"/>
  <c r="Q89" i="3" s="1"/>
  <c r="Q54" i="3"/>
  <c r="Q87" i="3" s="1"/>
  <c r="Q60" i="3"/>
  <c r="Q93" i="3" s="1"/>
  <c r="Q53" i="3"/>
  <c r="Q46" i="3"/>
  <c r="Q45" i="3"/>
  <c r="AC59" i="3"/>
  <c r="AC58" i="3"/>
  <c r="AC56" i="3"/>
  <c r="AC55" i="3"/>
  <c r="AC88" i="3" s="1"/>
  <c r="AC51" i="3"/>
  <c r="AC84" i="3" s="1"/>
  <c r="AC47" i="3"/>
  <c r="AC43" i="3"/>
  <c r="AC57" i="3"/>
  <c r="AC90" i="3" s="1"/>
  <c r="AC54" i="3"/>
  <c r="AC87" i="3" s="1"/>
  <c r="AC52" i="3"/>
  <c r="AC45" i="3"/>
  <c r="AC48" i="3"/>
  <c r="AC44" i="3"/>
  <c r="AC77" i="3" s="1"/>
  <c r="AC46" i="3"/>
  <c r="U45" i="3"/>
  <c r="M53" i="3"/>
  <c r="V8" i="2"/>
  <c r="V24" i="2" s="1"/>
  <c r="AD8" i="2"/>
  <c r="AD24" i="2" s="1"/>
  <c r="AD40" i="2" s="1"/>
  <c r="AL8" i="2"/>
  <c r="AL24" i="2" s="1"/>
  <c r="AL40" i="2" s="1"/>
  <c r="S43" i="2"/>
  <c r="S39" i="2"/>
  <c r="S41" i="2"/>
  <c r="S38" i="2"/>
  <c r="AI43" i="2"/>
  <c r="AI39" i="2"/>
  <c r="AI41" i="2"/>
  <c r="AI38" i="2"/>
  <c r="AD29" i="3"/>
  <c r="W8" i="2"/>
  <c r="W24" i="2" s="1"/>
  <c r="S76" i="3"/>
  <c r="M46" i="3"/>
  <c r="AD48" i="3"/>
  <c r="AD81" i="3" s="1"/>
  <c r="AL49" i="3"/>
  <c r="AL82" i="3" s="1"/>
  <c r="AC62" i="3"/>
  <c r="M88" i="3"/>
  <c r="M94" i="3"/>
  <c r="M81" i="3"/>
  <c r="M90" i="3"/>
  <c r="M89" i="3"/>
  <c r="M79" i="3"/>
  <c r="M95" i="3"/>
  <c r="M76" i="3"/>
  <c r="M86" i="3"/>
  <c r="Q88" i="3"/>
  <c r="Q90" i="3"/>
  <c r="Q86" i="3"/>
  <c r="Q83" i="3"/>
  <c r="Q81" i="3"/>
  <c r="Q84" i="3"/>
  <c r="Q94" i="3"/>
  <c r="Q82" i="3"/>
  <c r="Q80" i="3"/>
  <c r="Q79" i="3"/>
  <c r="Q78" i="3"/>
  <c r="U92" i="3"/>
  <c r="U86" i="3"/>
  <c r="U78" i="3"/>
  <c r="U83" i="3"/>
  <c r="Y92" i="3"/>
  <c r="Y95" i="3"/>
  <c r="Y84" i="3"/>
  <c r="Y81" i="3"/>
  <c r="Y83" i="3"/>
  <c r="Y80" i="3"/>
  <c r="Y90" i="3"/>
  <c r="AC92" i="3"/>
  <c r="AC85" i="3"/>
  <c r="AC89" i="3"/>
  <c r="AC81" i="3"/>
  <c r="AC95" i="3"/>
  <c r="AC80" i="3"/>
  <c r="AC78" i="3"/>
  <c r="AC91" i="3"/>
  <c r="AC76" i="3"/>
  <c r="AC79" i="3"/>
  <c r="AG90" i="3"/>
  <c r="AG82" i="3"/>
  <c r="AG81" i="3"/>
  <c r="AG77" i="3"/>
  <c r="AG87" i="3"/>
  <c r="AG76" i="3"/>
  <c r="AG79" i="3"/>
  <c r="AK88" i="3"/>
  <c r="AK95" i="3"/>
  <c r="AK86" i="3"/>
  <c r="AK81" i="3"/>
  <c r="U84" i="3"/>
  <c r="M8" i="2"/>
  <c r="M24" i="2" s="1"/>
  <c r="M40" i="2" s="1"/>
  <c r="Q8" i="2"/>
  <c r="Q24" i="2" s="1"/>
  <c r="Q40" i="2" s="1"/>
  <c r="U8" i="2"/>
  <c r="U24" i="2" s="1"/>
  <c r="Y8" i="2"/>
  <c r="Y24" i="2" s="1"/>
  <c r="Y40" i="2" s="1"/>
  <c r="AC8" i="2"/>
  <c r="AC24" i="2" s="1"/>
  <c r="AC40" i="2" s="1"/>
  <c r="AG8" i="2"/>
  <c r="AG24" i="2" s="1"/>
  <c r="AG40" i="2" s="1"/>
  <c r="AK8" i="2"/>
  <c r="AK24" i="2" s="1"/>
  <c r="AK40" i="2" s="1"/>
  <c r="V40" i="2"/>
  <c r="M29" i="3"/>
  <c r="K13" i="3"/>
  <c r="M59" i="3"/>
  <c r="M92" i="3" s="1"/>
  <c r="M58" i="3"/>
  <c r="M91" i="3" s="1"/>
  <c r="M56" i="3"/>
  <c r="M55" i="3"/>
  <c r="M51" i="3"/>
  <c r="M84" i="3" s="1"/>
  <c r="M47" i="3"/>
  <c r="M43" i="3"/>
  <c r="M61" i="3"/>
  <c r="M60" i="3"/>
  <c r="M93" i="3" s="1"/>
  <c r="M54" i="3"/>
  <c r="M87" i="3" s="1"/>
  <c r="M52" i="3"/>
  <c r="M85" i="3" s="1"/>
  <c r="M45" i="3"/>
  <c r="M78" i="3" s="1"/>
  <c r="M50" i="3"/>
  <c r="M83" i="3" s="1"/>
  <c r="M49" i="3"/>
  <c r="M82" i="3" s="1"/>
  <c r="M57" i="3"/>
  <c r="K57" i="3" s="1"/>
  <c r="U59" i="3"/>
  <c r="U57" i="3"/>
  <c r="U90" i="3" s="1"/>
  <c r="U55" i="3"/>
  <c r="U88" i="3" s="1"/>
  <c r="U51" i="3"/>
  <c r="U47" i="3"/>
  <c r="U60" i="3"/>
  <c r="U93" i="3" s="1"/>
  <c r="U58" i="3"/>
  <c r="U91" i="3" s="1"/>
  <c r="U53" i="3"/>
  <c r="U46" i="3"/>
  <c r="U79" i="3" s="1"/>
  <c r="U44" i="3"/>
  <c r="U77" i="3" s="1"/>
  <c r="U61" i="3"/>
  <c r="U94" i="3" s="1"/>
  <c r="U49" i="3"/>
  <c r="U52" i="3"/>
  <c r="U85" i="3" s="1"/>
  <c r="U48" i="3"/>
  <c r="U81" i="3" s="1"/>
  <c r="Y59" i="3"/>
  <c r="Y62" i="3"/>
  <c r="Y60" i="3"/>
  <c r="Y93" i="3" s="1"/>
  <c r="Y55" i="3"/>
  <c r="Y88" i="3" s="1"/>
  <c r="Y51" i="3"/>
  <c r="Y47" i="3"/>
  <c r="Y43" i="3"/>
  <c r="Y49" i="3"/>
  <c r="Y82" i="3" s="1"/>
  <c r="Y61" i="3"/>
  <c r="Y57" i="3"/>
  <c r="Y54" i="3"/>
  <c r="Y87" i="3" s="1"/>
  <c r="Y53" i="3"/>
  <c r="Y86" i="3" s="1"/>
  <c r="Y50" i="3"/>
  <c r="Y46" i="3"/>
  <c r="Y79" i="3" s="1"/>
  <c r="Y56" i="3"/>
  <c r="Y89" i="3" s="1"/>
  <c r="Y45" i="3"/>
  <c r="Y78" i="3" s="1"/>
  <c r="AG59" i="3"/>
  <c r="AG92" i="3" s="1"/>
  <c r="AG61" i="3"/>
  <c r="AG94" i="3" s="1"/>
  <c r="AG55" i="3"/>
  <c r="AG88" i="3" s="1"/>
  <c r="AG51" i="3"/>
  <c r="AG84" i="3" s="1"/>
  <c r="AG47" i="3"/>
  <c r="AG80" i="3" s="1"/>
  <c r="AG43" i="3"/>
  <c r="AG62" i="3"/>
  <c r="AG95" i="3" s="1"/>
  <c r="AG50" i="3"/>
  <c r="AG83" i="3" s="1"/>
  <c r="AG48" i="3"/>
  <c r="AG60" i="3"/>
  <c r="AG93" i="3" s="1"/>
  <c r="AG58" i="3"/>
  <c r="AG91" i="3" s="1"/>
  <c r="AG53" i="3"/>
  <c r="AG86" i="3" s="1"/>
  <c r="AG45" i="3"/>
  <c r="AG78" i="3" s="1"/>
  <c r="AG57" i="3"/>
  <c r="AG56" i="3"/>
  <c r="AG89" i="3" s="1"/>
  <c r="AG52" i="3"/>
  <c r="AG85" i="3" s="1"/>
  <c r="AG49" i="3"/>
  <c r="AG44" i="3"/>
  <c r="AK59" i="3"/>
  <c r="AK92" i="3" s="1"/>
  <c r="AK57" i="3"/>
  <c r="AK90" i="3" s="1"/>
  <c r="AK55" i="3"/>
  <c r="AK51" i="3"/>
  <c r="AK47" i="3"/>
  <c r="AK80" i="3" s="1"/>
  <c r="AK43" i="3"/>
  <c r="AK56" i="3"/>
  <c r="AK89" i="3" s="1"/>
  <c r="AK53" i="3"/>
  <c r="AK46" i="3"/>
  <c r="AK79" i="3" s="1"/>
  <c r="AK44" i="3"/>
  <c r="AK77" i="3" s="1"/>
  <c r="AK60" i="3"/>
  <c r="AK93" i="3" s="1"/>
  <c r="AK62" i="3"/>
  <c r="AK54" i="3"/>
  <c r="AK87" i="3" s="1"/>
  <c r="AK50" i="3"/>
  <c r="AK83" i="3" s="1"/>
  <c r="Q49" i="3"/>
  <c r="Y52" i="3"/>
  <c r="Y85" i="3" s="1"/>
  <c r="L87" i="3"/>
  <c r="AG54" i="3"/>
  <c r="Y58" i="3"/>
  <c r="Y91" i="3" s="1"/>
  <c r="AK61" i="3"/>
  <c r="AK94" i="3" s="1"/>
  <c r="N8" i="2"/>
  <c r="N24" i="2" s="1"/>
  <c r="N40" i="2" s="1"/>
  <c r="R8" i="2"/>
  <c r="R24" i="2" s="1"/>
  <c r="R40" i="2" s="1"/>
  <c r="Z8" i="2"/>
  <c r="Z24" i="2" s="1"/>
  <c r="Z40" i="2" s="1"/>
  <c r="AH8" i="2"/>
  <c r="AH24" i="2" s="1"/>
  <c r="AH40" i="2" s="1"/>
  <c r="O39" i="2"/>
  <c r="O38" i="2"/>
  <c r="O42" i="2"/>
  <c r="W43" i="2"/>
  <c r="AA39" i="2"/>
  <c r="AA42" i="2"/>
  <c r="AE43" i="2"/>
  <c r="AE39" i="2"/>
  <c r="AE38" i="2"/>
  <c r="N29" i="3"/>
  <c r="R29" i="3"/>
  <c r="K23" i="3"/>
  <c r="O29" i="3"/>
  <c r="N62" i="3"/>
  <c r="N58" i="3"/>
  <c r="N60" i="3"/>
  <c r="N93" i="3" s="1"/>
  <c r="N54" i="3"/>
  <c r="K54" i="3" s="1"/>
  <c r="N50" i="3"/>
  <c r="N83" i="3" s="1"/>
  <c r="N46" i="3"/>
  <c r="N79" i="3" s="1"/>
  <c r="N59" i="3"/>
  <c r="N92" i="3" s="1"/>
  <c r="N57" i="3"/>
  <c r="N90" i="3" s="1"/>
  <c r="N49" i="3"/>
  <c r="N47" i="3"/>
  <c r="N52" i="3"/>
  <c r="N85" i="3" s="1"/>
  <c r="N51" i="3"/>
  <c r="N48" i="3"/>
  <c r="N81" i="3" s="1"/>
  <c r="N44" i="3"/>
  <c r="N77" i="3" s="1"/>
  <c r="R62" i="3"/>
  <c r="R58" i="3"/>
  <c r="R56" i="3"/>
  <c r="R89" i="3" s="1"/>
  <c r="R54" i="3"/>
  <c r="R50" i="3"/>
  <c r="R83" i="3" s="1"/>
  <c r="R46" i="3"/>
  <c r="R79" i="3" s="1"/>
  <c r="R52" i="3"/>
  <c r="R45" i="3"/>
  <c r="R43" i="3"/>
  <c r="R61" i="3"/>
  <c r="R94" i="3" s="1"/>
  <c r="R60" i="3"/>
  <c r="R93" i="3" s="1"/>
  <c r="R55" i="3"/>
  <c r="R88" i="3" s="1"/>
  <c r="R53" i="3"/>
  <c r="R86" i="3" s="1"/>
  <c r="R49" i="3"/>
  <c r="R82" i="3" s="1"/>
  <c r="V62" i="3"/>
  <c r="V58" i="3"/>
  <c r="V61" i="3"/>
  <c r="V94" i="3" s="1"/>
  <c r="V59" i="3"/>
  <c r="V54" i="3"/>
  <c r="V50" i="3"/>
  <c r="V46" i="3"/>
  <c r="V79" i="3" s="1"/>
  <c r="V57" i="3"/>
  <c r="V90" i="3" s="1"/>
  <c r="V56" i="3"/>
  <c r="V55" i="3"/>
  <c r="V48" i="3"/>
  <c r="V81" i="3" s="1"/>
  <c r="V60" i="3"/>
  <c r="V93" i="3" s="1"/>
  <c r="V52" i="3"/>
  <c r="V85" i="3" s="1"/>
  <c r="V44" i="3"/>
  <c r="V77" i="3" s="1"/>
  <c r="V51" i="3"/>
  <c r="V84" i="3" s="1"/>
  <c r="V47" i="3"/>
  <c r="V80" i="3" s="1"/>
  <c r="V43" i="3"/>
  <c r="Z62" i="3"/>
  <c r="Z58" i="3"/>
  <c r="Z91" i="3" s="1"/>
  <c r="Z57" i="3"/>
  <c r="Z90" i="3" s="1"/>
  <c r="Z54" i="3"/>
  <c r="Z50" i="3"/>
  <c r="Z83" i="3" s="1"/>
  <c r="Z46" i="3"/>
  <c r="Z61" i="3"/>
  <c r="Z94" i="3" s="1"/>
  <c r="Z53" i="3"/>
  <c r="Z51" i="3"/>
  <c r="Z84" i="3" s="1"/>
  <c r="Z44" i="3"/>
  <c r="Z77" i="3" s="1"/>
  <c r="Z60" i="3"/>
  <c r="Z93" i="3" s="1"/>
  <c r="Z59" i="3"/>
  <c r="Z92" i="3" s="1"/>
  <c r="Z56" i="3"/>
  <c r="Z89" i="3" s="1"/>
  <c r="Z45" i="3"/>
  <c r="Z78" i="3" s="1"/>
  <c r="Z52" i="3"/>
  <c r="Z85" i="3" s="1"/>
  <c r="Z49" i="3"/>
  <c r="AD62" i="3"/>
  <c r="AD58" i="3"/>
  <c r="AD91" i="3" s="1"/>
  <c r="AD60" i="3"/>
  <c r="AD93" i="3" s="1"/>
  <c r="AD54" i="3"/>
  <c r="AD50" i="3"/>
  <c r="AD83" i="3" s="1"/>
  <c r="AD46" i="3"/>
  <c r="AD79" i="3" s="1"/>
  <c r="AD56" i="3"/>
  <c r="AD89" i="3" s="1"/>
  <c r="AD49" i="3"/>
  <c r="AD47" i="3"/>
  <c r="AD51" i="3"/>
  <c r="AD84" i="3" s="1"/>
  <c r="AD61" i="3"/>
  <c r="AD94" i="3" s="1"/>
  <c r="AD55" i="3"/>
  <c r="AD53" i="3"/>
  <c r="AD43" i="3"/>
  <c r="AH62" i="3"/>
  <c r="AH95" i="3" s="1"/>
  <c r="AH58" i="3"/>
  <c r="AH56" i="3"/>
  <c r="AH89" i="3" s="1"/>
  <c r="AH54" i="3"/>
  <c r="AH50" i="3"/>
  <c r="AH83" i="3" s="1"/>
  <c r="AH46" i="3"/>
  <c r="AH79" i="3" s="1"/>
  <c r="AH61" i="3"/>
  <c r="AH60" i="3"/>
  <c r="AH52" i="3"/>
  <c r="AH85" i="3" s="1"/>
  <c r="AH45" i="3"/>
  <c r="AH43" i="3"/>
  <c r="AH59" i="3"/>
  <c r="AH92" i="3" s="1"/>
  <c r="AH57" i="3"/>
  <c r="AH90" i="3" s="1"/>
  <c r="AH49" i="3"/>
  <c r="AH82" i="3" s="1"/>
  <c r="AH44" i="3"/>
  <c r="AH77" i="3" s="1"/>
  <c r="AH48" i="3"/>
  <c r="AH81" i="3" s="1"/>
  <c r="AL62" i="3"/>
  <c r="AL95" i="3" s="1"/>
  <c r="AL58" i="3"/>
  <c r="AL61" i="3"/>
  <c r="AL59" i="3"/>
  <c r="AL92" i="3" s="1"/>
  <c r="AL54" i="3"/>
  <c r="AL87" i="3" s="1"/>
  <c r="AL50" i="3"/>
  <c r="AL46" i="3"/>
  <c r="AL79" i="3" s="1"/>
  <c r="AL55" i="3"/>
  <c r="AL48" i="3"/>
  <c r="AL81" i="3" s="1"/>
  <c r="AL57" i="3"/>
  <c r="AL51" i="3"/>
  <c r="AL47" i="3"/>
  <c r="AL43" i="3"/>
  <c r="AL53" i="3"/>
  <c r="AL45" i="3"/>
  <c r="AL78" i="3" s="1"/>
  <c r="N43" i="3"/>
  <c r="M44" i="3"/>
  <c r="M77" i="3" s="1"/>
  <c r="AD44" i="3"/>
  <c r="AD77" i="3" s="1"/>
  <c r="V45" i="3"/>
  <c r="V78" i="3" s="1"/>
  <c r="AK45" i="3"/>
  <c r="AK78" i="3" s="1"/>
  <c r="Z47" i="3"/>
  <c r="AK48" i="3"/>
  <c r="V49" i="3"/>
  <c r="V82" i="3" s="1"/>
  <c r="AK49" i="3"/>
  <c r="AK82" i="3" s="1"/>
  <c r="AC50" i="3"/>
  <c r="AH51" i="3"/>
  <c r="AH84" i="3" s="1"/>
  <c r="Q52" i="3"/>
  <c r="Q85" i="3" s="1"/>
  <c r="AK52" i="3"/>
  <c r="AK85" i="3" s="1"/>
  <c r="N53" i="3"/>
  <c r="AC53" i="3"/>
  <c r="AC86" i="3" s="1"/>
  <c r="AH55" i="3"/>
  <c r="R57" i="3"/>
  <c r="R90" i="3" s="1"/>
  <c r="AD59" i="3"/>
  <c r="AD92" i="3" s="1"/>
  <c r="N61" i="3"/>
  <c r="N94" i="3" s="1"/>
  <c r="M62" i="3"/>
  <c r="K8" i="2"/>
  <c r="O8" i="2"/>
  <c r="O24" i="2" s="1"/>
  <c r="O40" i="2" s="1"/>
  <c r="S8" i="2"/>
  <c r="S24" i="2" s="1"/>
  <c r="S40" i="2" s="1"/>
  <c r="AA8" i="2"/>
  <c r="AA24" i="2" s="1"/>
  <c r="AA40" i="2" s="1"/>
  <c r="AE8" i="2"/>
  <c r="AE24" i="2" s="1"/>
  <c r="AE40" i="2" s="1"/>
  <c r="AI8" i="2"/>
  <c r="AI24" i="2" s="1"/>
  <c r="AA38" i="2"/>
  <c r="W40" i="2"/>
  <c r="H29" i="3"/>
  <c r="J9" i="3"/>
  <c r="S29" i="3"/>
  <c r="AF29" i="3"/>
  <c r="AJ29" i="3"/>
  <c r="K15" i="3"/>
  <c r="AI20" i="3"/>
  <c r="AI54" i="3" s="1"/>
  <c r="AI87" i="3" s="1"/>
  <c r="AA20" i="3"/>
  <c r="AA54" i="3" s="1"/>
  <c r="AA87" i="3" s="1"/>
  <c r="S20" i="3"/>
  <c r="S54" i="3" s="1"/>
  <c r="AF76" i="3"/>
  <c r="L8" i="2"/>
  <c r="L24" i="2" s="1"/>
  <c r="L40" i="2" s="1"/>
  <c r="P8" i="2"/>
  <c r="P24" i="2" s="1"/>
  <c r="T8" i="2"/>
  <c r="T24" i="2" s="1"/>
  <c r="X8" i="2"/>
  <c r="X24" i="2" s="1"/>
  <c r="X40" i="2" s="1"/>
  <c r="AB8" i="2"/>
  <c r="AB24" i="2" s="1"/>
  <c r="AB40" i="2" s="1"/>
  <c r="AF8" i="2"/>
  <c r="AF24" i="2" s="1"/>
  <c r="M43" i="2"/>
  <c r="Q39" i="2"/>
  <c r="AG39" i="2"/>
  <c r="AK42" i="2"/>
  <c r="AI40" i="2"/>
  <c r="AA41" i="2"/>
  <c r="L29" i="3"/>
  <c r="P29" i="3"/>
  <c r="T29" i="3"/>
  <c r="X29" i="3"/>
  <c r="AB29" i="3"/>
  <c r="K21" i="3"/>
  <c r="X57" i="3"/>
  <c r="X90" i="3" s="1"/>
  <c r="AF45" i="3"/>
  <c r="T76" i="3"/>
  <c r="AI76" i="3"/>
  <c r="Q44" i="3"/>
  <c r="Q77" i="3" s="1"/>
  <c r="Y44" i="3"/>
  <c r="Y77" i="3" s="1"/>
  <c r="AD45" i="3"/>
  <c r="AD78" i="3" s="1"/>
  <c r="R47" i="3"/>
  <c r="R80" i="3" s="1"/>
  <c r="Y48" i="3"/>
  <c r="AC49" i="3"/>
  <c r="AC82" i="3" s="1"/>
  <c r="V53" i="3"/>
  <c r="V86" i="3" s="1"/>
  <c r="U54" i="3"/>
  <c r="U87" i="3" s="1"/>
  <c r="K55" i="3"/>
  <c r="L88" i="3"/>
  <c r="Z55" i="3"/>
  <c r="Z88" i="3" s="1"/>
  <c r="U56" i="3"/>
  <c r="U89" i="3" s="1"/>
  <c r="AL56" i="3"/>
  <c r="AL89" i="3" s="1"/>
  <c r="AK58" i="3"/>
  <c r="AK91" i="3" s="1"/>
  <c r="AC60" i="3"/>
  <c r="AC93" i="3" s="1"/>
  <c r="AC61" i="3"/>
  <c r="AC94" i="3" s="1"/>
  <c r="U62" i="3"/>
  <c r="U95" i="3" s="1"/>
  <c r="U80" i="3"/>
  <c r="U82" i="3"/>
  <c r="AC83" i="3"/>
  <c r="AK84" i="3"/>
  <c r="Y94" i="3"/>
  <c r="L42" i="2"/>
  <c r="L38" i="2"/>
  <c r="P42" i="2"/>
  <c r="P38" i="2"/>
  <c r="T42" i="2"/>
  <c r="X42" i="2"/>
  <c r="X38" i="2"/>
  <c r="AB42" i="2"/>
  <c r="AF38" i="2"/>
  <c r="AJ42" i="2"/>
  <c r="AJ38" i="2"/>
  <c r="Y38" i="2"/>
  <c r="T40" i="2"/>
  <c r="AJ40" i="2"/>
  <c r="AB41" i="2"/>
  <c r="X43" i="2"/>
  <c r="K24" i="3"/>
  <c r="W29" i="3"/>
  <c r="AM29" i="3"/>
  <c r="AJ43" i="3"/>
  <c r="X46" i="3"/>
  <c r="X79" i="3" s="1"/>
  <c r="AJ46" i="3"/>
  <c r="AJ79" i="3" s="1"/>
  <c r="AB47" i="3"/>
  <c r="AB80" i="3" s="1"/>
  <c r="AJ47" i="3"/>
  <c r="AJ80" i="3" s="1"/>
  <c r="X50" i="3"/>
  <c r="X83" i="3" s="1"/>
  <c r="X53" i="3"/>
  <c r="P54" i="3"/>
  <c r="P58" i="3"/>
  <c r="P91" i="3" s="1"/>
  <c r="P61" i="3"/>
  <c r="P94" i="3" s="1"/>
  <c r="Q41" i="2"/>
  <c r="U41" i="2"/>
  <c r="AG41" i="2"/>
  <c r="AK41" i="2"/>
  <c r="X39" i="2"/>
  <c r="AC39" i="2"/>
  <c r="P40" i="2"/>
  <c r="U40" i="2"/>
  <c r="AF40" i="2"/>
  <c r="Q42" i="2"/>
  <c r="AG42" i="2"/>
  <c r="Y43" i="2"/>
  <c r="K28" i="3"/>
  <c r="L60" i="3"/>
  <c r="L56" i="3"/>
  <c r="L61" i="3"/>
  <c r="L52" i="3"/>
  <c r="L48" i="3"/>
  <c r="L44" i="3"/>
  <c r="L62" i="3"/>
  <c r="L50" i="3"/>
  <c r="L43" i="3"/>
  <c r="L59" i="3"/>
  <c r="L58" i="3"/>
  <c r="P60" i="3"/>
  <c r="P93" i="3" s="1"/>
  <c r="P56" i="3"/>
  <c r="P89" i="3" s="1"/>
  <c r="P59" i="3"/>
  <c r="P92" i="3" s="1"/>
  <c r="P57" i="3"/>
  <c r="P90" i="3" s="1"/>
  <c r="P52" i="3"/>
  <c r="P85" i="3" s="1"/>
  <c r="P48" i="3"/>
  <c r="P81" i="3" s="1"/>
  <c r="P44" i="3"/>
  <c r="P77" i="3" s="1"/>
  <c r="P55" i="3"/>
  <c r="P88" i="3" s="1"/>
  <c r="P53" i="3"/>
  <c r="P86" i="3" s="1"/>
  <c r="P46" i="3"/>
  <c r="P79" i="3" s="1"/>
  <c r="T60" i="3"/>
  <c r="T56" i="3"/>
  <c r="T89" i="3" s="1"/>
  <c r="T62" i="3"/>
  <c r="T95" i="3" s="1"/>
  <c r="T52" i="3"/>
  <c r="T85" i="3" s="1"/>
  <c r="T48" i="3"/>
  <c r="T81" i="3" s="1"/>
  <c r="T44" i="3"/>
  <c r="T77" i="3" s="1"/>
  <c r="T61" i="3"/>
  <c r="T94" i="3" s="1"/>
  <c r="T59" i="3"/>
  <c r="T51" i="3"/>
  <c r="T49" i="3"/>
  <c r="T58" i="3"/>
  <c r="X60" i="3"/>
  <c r="X93" i="3" s="1"/>
  <c r="X56" i="3"/>
  <c r="X58" i="3"/>
  <c r="X91" i="3" s="1"/>
  <c r="X52" i="3"/>
  <c r="X48" i="3"/>
  <c r="X81" i="3" s="1"/>
  <c r="X44" i="3"/>
  <c r="X77" i="3" s="1"/>
  <c r="X54" i="3"/>
  <c r="X87" i="3" s="1"/>
  <c r="X47" i="3"/>
  <c r="X80" i="3" s="1"/>
  <c r="X45" i="3"/>
  <c r="X62" i="3"/>
  <c r="X95" i="3" s="1"/>
  <c r="AB60" i="3"/>
  <c r="AB56" i="3"/>
  <c r="AB61" i="3"/>
  <c r="AB94" i="3" s="1"/>
  <c r="AB52" i="3"/>
  <c r="AB48" i="3"/>
  <c r="AB81" i="3" s="1"/>
  <c r="AB44" i="3"/>
  <c r="AB77" i="3" s="1"/>
  <c r="AB59" i="3"/>
  <c r="AB92" i="3" s="1"/>
  <c r="AB58" i="3"/>
  <c r="AB50" i="3"/>
  <c r="AB43" i="3"/>
  <c r="AF60" i="3"/>
  <c r="AF93" i="3" s="1"/>
  <c r="AF56" i="3"/>
  <c r="AF59" i="3"/>
  <c r="AF92" i="3" s="1"/>
  <c r="AF57" i="3"/>
  <c r="AF90" i="3" s="1"/>
  <c r="AF52" i="3"/>
  <c r="AF85" i="3" s="1"/>
  <c r="AF48" i="3"/>
  <c r="AF81" i="3" s="1"/>
  <c r="AF44" i="3"/>
  <c r="AF77" i="3" s="1"/>
  <c r="AF55" i="3"/>
  <c r="AF88" i="3" s="1"/>
  <c r="AF53" i="3"/>
  <c r="AF86" i="3" s="1"/>
  <c r="AF46" i="3"/>
  <c r="AF79" i="3" s="1"/>
  <c r="AF62" i="3"/>
  <c r="AF61" i="3"/>
  <c r="AF94" i="3" s="1"/>
  <c r="AJ60" i="3"/>
  <c r="AJ56" i="3"/>
  <c r="AJ62" i="3"/>
  <c r="AJ95" i="3" s="1"/>
  <c r="AJ52" i="3"/>
  <c r="AJ85" i="3" s="1"/>
  <c r="AJ48" i="3"/>
  <c r="AJ81" i="3" s="1"/>
  <c r="AJ44" i="3"/>
  <c r="AJ77" i="3" s="1"/>
  <c r="AJ58" i="3"/>
  <c r="AJ57" i="3"/>
  <c r="AJ90" i="3" s="1"/>
  <c r="AJ51" i="3"/>
  <c r="AJ84" i="3" s="1"/>
  <c r="AJ49" i="3"/>
  <c r="AJ82" i="3" s="1"/>
  <c r="P43" i="3"/>
  <c r="X43" i="3"/>
  <c r="L45" i="3"/>
  <c r="T45" i="3"/>
  <c r="L46" i="3"/>
  <c r="P47" i="3"/>
  <c r="P80" i="3" s="1"/>
  <c r="AB49" i="3"/>
  <c r="AB82" i="3" s="1"/>
  <c r="T50" i="3"/>
  <c r="AF50" i="3"/>
  <c r="P51" i="3"/>
  <c r="P84" i="3" s="1"/>
  <c r="L53" i="3"/>
  <c r="AF54" i="3"/>
  <c r="AF87" i="3" s="1"/>
  <c r="X55" i="3"/>
  <c r="X88" i="3" s="1"/>
  <c r="X59" i="3"/>
  <c r="X92" i="3" s="1"/>
  <c r="AJ59" i="3"/>
  <c r="AJ92" i="3" s="1"/>
  <c r="AJ61" i="3"/>
  <c r="AJ94" i="3" s="1"/>
  <c r="AB62" i="3"/>
  <c r="AB95" i="3" s="1"/>
  <c r="O94" i="3"/>
  <c r="O90" i="3"/>
  <c r="O93" i="3"/>
  <c r="O91" i="3"/>
  <c r="O84" i="3"/>
  <c r="O89" i="3"/>
  <c r="O88" i="3"/>
  <c r="O79" i="3"/>
  <c r="O87" i="3"/>
  <c r="O77" i="3"/>
  <c r="S86" i="3"/>
  <c r="S89" i="3"/>
  <c r="S87" i="3"/>
  <c r="S84" i="3"/>
  <c r="S95" i="3"/>
  <c r="S79" i="3"/>
  <c r="S80" i="3"/>
  <c r="W92" i="3"/>
  <c r="W85" i="3"/>
  <c r="W84" i="3"/>
  <c r="W88" i="3"/>
  <c r="W87" i="3"/>
  <c r="W79" i="3"/>
  <c r="W91" i="3"/>
  <c r="W78" i="3"/>
  <c r="W76" i="3"/>
  <c r="AA95" i="3"/>
  <c r="AA88" i="3"/>
  <c r="AA84" i="3"/>
  <c r="AA93" i="3"/>
  <c r="AA83" i="3"/>
  <c r="AA79" i="3"/>
  <c r="AA81" i="3"/>
  <c r="AE86" i="3"/>
  <c r="AE93" i="3"/>
  <c r="AE91" i="3"/>
  <c r="AE84" i="3"/>
  <c r="AE87" i="3"/>
  <c r="AE85" i="3"/>
  <c r="AE79" i="3"/>
  <c r="AE92" i="3"/>
  <c r="AE83" i="3"/>
  <c r="AE77" i="3"/>
  <c r="AI86" i="3"/>
  <c r="AI89" i="3"/>
  <c r="AI84" i="3"/>
  <c r="AI92" i="3"/>
  <c r="AI91" i="3"/>
  <c r="AI79" i="3"/>
  <c r="AI85" i="3"/>
  <c r="AI80" i="3"/>
  <c r="AM92" i="3"/>
  <c r="AM85" i="3"/>
  <c r="AM84" i="3"/>
  <c r="AM79" i="3"/>
  <c r="AM95" i="3"/>
  <c r="AM93" i="3"/>
  <c r="AM83" i="3"/>
  <c r="AM78" i="3"/>
  <c r="AM76" i="3"/>
  <c r="O76" i="3"/>
  <c r="AI77" i="3"/>
  <c r="AA78" i="3"/>
  <c r="AA80" i="3"/>
  <c r="S81" i="3"/>
  <c r="AA82" i="3"/>
  <c r="O83" i="3"/>
  <c r="AI83" i="3"/>
  <c r="O85" i="3"/>
  <c r="AA85" i="3"/>
  <c r="O92" i="3"/>
  <c r="W93" i="3"/>
  <c r="O95" i="3"/>
  <c r="O61" i="3"/>
  <c r="O57" i="3"/>
  <c r="S61" i="3"/>
  <c r="S94" i="3" s="1"/>
  <c r="S57" i="3"/>
  <c r="S90" i="3" s="1"/>
  <c r="W61" i="3"/>
  <c r="W94" i="3" s="1"/>
  <c r="W57" i="3"/>
  <c r="W90" i="3" s="1"/>
  <c r="AA61" i="3"/>
  <c r="AA94" i="3" s="1"/>
  <c r="AA57" i="3"/>
  <c r="AA90" i="3" s="1"/>
  <c r="AE61" i="3"/>
  <c r="AE94" i="3" s="1"/>
  <c r="AE57" i="3"/>
  <c r="AE90" i="3" s="1"/>
  <c r="AI61" i="3"/>
  <c r="AI94" i="3" s="1"/>
  <c r="AI57" i="3"/>
  <c r="AI90" i="3" s="1"/>
  <c r="AM61" i="3"/>
  <c r="AM94" i="3" s="1"/>
  <c r="AM57" i="3"/>
  <c r="AM90" i="3" s="1"/>
  <c r="O45" i="3"/>
  <c r="O78" i="3" s="1"/>
  <c r="S45" i="3"/>
  <c r="S78" i="3" s="1"/>
  <c r="W45" i="3"/>
  <c r="AA45" i="3"/>
  <c r="AA63" i="3" s="1"/>
  <c r="AE45" i="3"/>
  <c r="AE78" i="3" s="1"/>
  <c r="AI45" i="3"/>
  <c r="AI78" i="3" s="1"/>
  <c r="AM45" i="3"/>
  <c r="AM63" i="3" s="1"/>
  <c r="O49" i="3"/>
  <c r="O82" i="3" s="1"/>
  <c r="S49" i="3"/>
  <c r="S82" i="3" s="1"/>
  <c r="W49" i="3"/>
  <c r="W82" i="3" s="1"/>
  <c r="AA49" i="3"/>
  <c r="AE49" i="3"/>
  <c r="AE82" i="3" s="1"/>
  <c r="AI49" i="3"/>
  <c r="AI82" i="3" s="1"/>
  <c r="AM49" i="3"/>
  <c r="AM82" i="3" s="1"/>
  <c r="O53" i="3"/>
  <c r="O86" i="3" s="1"/>
  <c r="S53" i="3"/>
  <c r="W53" i="3"/>
  <c r="W86" i="3" s="1"/>
  <c r="AA53" i="3"/>
  <c r="AA86" i="3" s="1"/>
  <c r="AE53" i="3"/>
  <c r="AI53" i="3"/>
  <c r="AM53" i="3"/>
  <c r="AM86" i="3" s="1"/>
  <c r="W56" i="3"/>
  <c r="W89" i="3" s="1"/>
  <c r="AM56" i="3"/>
  <c r="AM89" i="3" s="1"/>
  <c r="S58" i="3"/>
  <c r="S91" i="3" s="1"/>
  <c r="AI58" i="3"/>
  <c r="AA59" i="3"/>
  <c r="AA92" i="3" s="1"/>
  <c r="S60" i="3"/>
  <c r="S93" i="3" s="1"/>
  <c r="O62" i="3"/>
  <c r="AE62" i="3"/>
  <c r="AE95" i="3" s="1"/>
  <c r="N95" i="3"/>
  <c r="N91" i="3"/>
  <c r="N89" i="3"/>
  <c r="N84" i="3"/>
  <c r="N80" i="3"/>
  <c r="R95" i="3"/>
  <c r="R91" i="3"/>
  <c r="R87" i="3"/>
  <c r="R92" i="3"/>
  <c r="R85" i="3"/>
  <c r="V95" i="3"/>
  <c r="V91" i="3"/>
  <c r="V87" i="3"/>
  <c r="V88" i="3"/>
  <c r="V89" i="3"/>
  <c r="V83" i="3"/>
  <c r="V76" i="3"/>
  <c r="Z95" i="3"/>
  <c r="Z87" i="3"/>
  <c r="Z86" i="3"/>
  <c r="Z80" i="3"/>
  <c r="Z76" i="3"/>
  <c r="AD95" i="3"/>
  <c r="AD87" i="3"/>
  <c r="AD88" i="3"/>
  <c r="AD86" i="3"/>
  <c r="AD82" i="3"/>
  <c r="AD80" i="3"/>
  <c r="AH91" i="3"/>
  <c r="AH87" i="3"/>
  <c r="AH94" i="3"/>
  <c r="AH93" i="3"/>
  <c r="AH80" i="3"/>
  <c r="AH76" i="3"/>
  <c r="AL91" i="3"/>
  <c r="AL90" i="3"/>
  <c r="AL88" i="3"/>
  <c r="AL86" i="3"/>
  <c r="AL85" i="3"/>
  <c r="AL83" i="3"/>
  <c r="AL80" i="3"/>
  <c r="AL76" i="3"/>
  <c r="R78" i="3"/>
  <c r="AH78" i="3"/>
  <c r="Z79" i="3"/>
  <c r="N82" i="3"/>
  <c r="Z82" i="3"/>
  <c r="AL84" i="3"/>
  <c r="N86" i="3"/>
  <c r="AH86" i="3"/>
  <c r="N88" i="3"/>
  <c r="AH88" i="3"/>
  <c r="V92" i="3"/>
  <c r="AL94" i="3"/>
  <c r="L89" i="3"/>
  <c r="L92" i="3"/>
  <c r="L90" i="3"/>
  <c r="P95" i="3"/>
  <c r="P83" i="3"/>
  <c r="T93" i="3"/>
  <c r="T91" i="3"/>
  <c r="T83" i="3"/>
  <c r="X89" i="3"/>
  <c r="X85" i="3"/>
  <c r="X94" i="3"/>
  <c r="AB93" i="3"/>
  <c r="AB89" i="3"/>
  <c r="AB85" i="3"/>
  <c r="AB90" i="3"/>
  <c r="AB83" i="3"/>
  <c r="AF89" i="3"/>
  <c r="AF95" i="3"/>
  <c r="AF83" i="3"/>
  <c r="AJ93" i="3"/>
  <c r="AJ89" i="3"/>
  <c r="AJ91" i="3"/>
  <c r="AJ83" i="3"/>
  <c r="P78" i="3"/>
  <c r="T78" i="3"/>
  <c r="X78" i="3"/>
  <c r="AB78" i="3"/>
  <c r="AF78" i="3"/>
  <c r="AJ78" i="3"/>
  <c r="L82" i="3"/>
  <c r="P82" i="3"/>
  <c r="T82" i="3"/>
  <c r="X82" i="3"/>
  <c r="T84" i="3"/>
  <c r="X86" i="3"/>
  <c r="P87" i="3"/>
  <c r="AJ88" i="3"/>
  <c r="AB91" i="3"/>
  <c r="T92" i="3"/>
  <c r="L95" i="3"/>
  <c r="AA96" i="3" l="1"/>
  <c r="K84" i="3"/>
  <c r="K82" i="3"/>
  <c r="K45" i="3"/>
  <c r="K60" i="3"/>
  <c r="K24" i="2"/>
  <c r="J8" i="2"/>
  <c r="AL63" i="3"/>
  <c r="AK63" i="3"/>
  <c r="AK76" i="3"/>
  <c r="AK96" i="3" s="1"/>
  <c r="K47" i="3"/>
  <c r="S21" i="2"/>
  <c r="S12" i="2"/>
  <c r="Z96" i="3"/>
  <c r="X63" i="3"/>
  <c r="X76" i="3"/>
  <c r="X96" i="3" s="1"/>
  <c r="K50" i="3"/>
  <c r="AE9" i="3"/>
  <c r="J29" i="3"/>
  <c r="U9" i="3"/>
  <c r="N63" i="3"/>
  <c r="AD63" i="3"/>
  <c r="Y12" i="2"/>
  <c r="Y21" i="2"/>
  <c r="K90" i="3"/>
  <c r="K53" i="3"/>
  <c r="L86" i="3"/>
  <c r="K86" i="3" s="1"/>
  <c r="W63" i="3"/>
  <c r="T63" i="3"/>
  <c r="AF96" i="3"/>
  <c r="AI21" i="2"/>
  <c r="AI12" i="2"/>
  <c r="U12" i="2"/>
  <c r="U21" i="2"/>
  <c r="K95" i="3"/>
  <c r="N87" i="3"/>
  <c r="K87" i="3" s="1"/>
  <c r="AB76" i="3"/>
  <c r="AB96" i="3" s="1"/>
  <c r="AB63" i="3"/>
  <c r="K52" i="3"/>
  <c r="AJ76" i="3"/>
  <c r="AJ96" i="3" s="1"/>
  <c r="AJ63" i="3"/>
  <c r="T96" i="3"/>
  <c r="AF63" i="3"/>
  <c r="R63" i="3"/>
  <c r="K89" i="3"/>
  <c r="K61" i="3"/>
  <c r="AI63" i="3"/>
  <c r="AH63" i="3"/>
  <c r="AG63" i="3"/>
  <c r="AC96" i="3"/>
  <c r="Z63" i="3"/>
  <c r="AC63" i="3"/>
  <c r="W21" i="2"/>
  <c r="W12" i="2"/>
  <c r="AB12" i="2"/>
  <c r="AB21" i="2"/>
  <c r="V12" i="2"/>
  <c r="V21" i="2"/>
  <c r="AL21" i="2"/>
  <c r="AL12" i="2"/>
  <c r="L12" i="2"/>
  <c r="L21" i="2"/>
  <c r="M12" i="2"/>
  <c r="M21" i="2"/>
  <c r="AC12" i="2"/>
  <c r="AC21" i="2"/>
  <c r="AA29" i="3"/>
  <c r="J6" i="2"/>
  <c r="K22" i="2"/>
  <c r="AL96" i="3"/>
  <c r="L76" i="3"/>
  <c r="L63" i="3"/>
  <c r="L81" i="3"/>
  <c r="K81" i="3" s="1"/>
  <c r="K48" i="3"/>
  <c r="K49" i="3"/>
  <c r="AG96" i="3"/>
  <c r="S63" i="3"/>
  <c r="Q63" i="3"/>
  <c r="N21" i="2"/>
  <c r="N12" i="2"/>
  <c r="AD21" i="2"/>
  <c r="AD12" i="2"/>
  <c r="X21" i="2"/>
  <c r="X12" i="2"/>
  <c r="AK12" i="2"/>
  <c r="AK21" i="2"/>
  <c r="K27" i="2"/>
  <c r="J11" i="2"/>
  <c r="K92" i="3"/>
  <c r="V96" i="3"/>
  <c r="K26" i="3"/>
  <c r="Y63" i="3"/>
  <c r="Y76" i="3"/>
  <c r="Y96" i="3" s="1"/>
  <c r="K51" i="3"/>
  <c r="Q76" i="3"/>
  <c r="Q96" i="3" s="1"/>
  <c r="K21" i="2"/>
  <c r="K12" i="2"/>
  <c r="J5" i="2"/>
  <c r="P12" i="2"/>
  <c r="P21" i="2"/>
  <c r="R21" i="2"/>
  <c r="R12" i="2"/>
  <c r="AH12" i="2"/>
  <c r="AH21" i="2"/>
  <c r="AA21" i="2"/>
  <c r="AA12" i="2"/>
  <c r="AF12" i="2"/>
  <c r="AF21" i="2"/>
  <c r="J7" i="2"/>
  <c r="K23" i="2"/>
  <c r="K25" i="2"/>
  <c r="J9" i="2"/>
  <c r="L85" i="3"/>
  <c r="K85" i="3" s="1"/>
  <c r="AH96" i="3"/>
  <c r="R76" i="3"/>
  <c r="R96" i="3" s="1"/>
  <c r="N76" i="3"/>
  <c r="N96" i="3" s="1"/>
  <c r="O96" i="3"/>
  <c r="K46" i="3"/>
  <c r="L79" i="3"/>
  <c r="K79" i="3" s="1"/>
  <c r="P63" i="3"/>
  <c r="P76" i="3"/>
  <c r="P96" i="3" s="1"/>
  <c r="L91" i="3"/>
  <c r="K91" i="3" s="1"/>
  <c r="K58" i="3"/>
  <c r="K62" i="3"/>
  <c r="K20" i="3"/>
  <c r="L94" i="3"/>
  <c r="K94" i="3" s="1"/>
  <c r="L78" i="3"/>
  <c r="K78" i="3" s="1"/>
  <c r="L83" i="3"/>
  <c r="K83" i="3" s="1"/>
  <c r="L93" i="3"/>
  <c r="K93" i="3" s="1"/>
  <c r="AD76" i="3"/>
  <c r="AD96" i="3" s="1"/>
  <c r="AM96" i="3"/>
  <c r="W96" i="3"/>
  <c r="K59" i="3"/>
  <c r="L77" i="3"/>
  <c r="K77" i="3" s="1"/>
  <c r="K44" i="3"/>
  <c r="K56" i="3"/>
  <c r="K88" i="3"/>
  <c r="AI96" i="3"/>
  <c r="V63" i="3"/>
  <c r="AI29" i="3"/>
  <c r="M63" i="3"/>
  <c r="M80" i="3"/>
  <c r="K80" i="3" s="1"/>
  <c r="S96" i="3"/>
  <c r="AE21" i="2"/>
  <c r="AE12" i="2"/>
  <c r="AJ21" i="2"/>
  <c r="AJ12" i="2"/>
  <c r="Z21" i="2"/>
  <c r="Z12" i="2"/>
  <c r="O21" i="2"/>
  <c r="O12" i="2"/>
  <c r="T12" i="2"/>
  <c r="T21" i="2"/>
  <c r="Q12" i="2"/>
  <c r="Q21" i="2"/>
  <c r="AG12" i="2"/>
  <c r="AG21" i="2"/>
  <c r="J10" i="2"/>
  <c r="K26" i="2"/>
  <c r="O63" i="3"/>
  <c r="AF28" i="2" l="1"/>
  <c r="AF37" i="2"/>
  <c r="AF44" i="2" s="1"/>
  <c r="AC28" i="2"/>
  <c r="AC37" i="2"/>
  <c r="AC44" i="2" s="1"/>
  <c r="U29" i="3"/>
  <c r="K9" i="3"/>
  <c r="K29" i="3" s="1"/>
  <c r="J49" i="2" s="1"/>
  <c r="U43" i="3"/>
  <c r="J26" i="2"/>
  <c r="K42" i="2"/>
  <c r="J42" i="2" s="1"/>
  <c r="Q28" i="2"/>
  <c r="Q37" i="2"/>
  <c r="Q44" i="2" s="1"/>
  <c r="J25" i="2"/>
  <c r="K41" i="2"/>
  <c r="J41" i="2" s="1"/>
  <c r="M96" i="3"/>
  <c r="J22" i="2"/>
  <c r="K38" i="2"/>
  <c r="J38" i="2" s="1"/>
  <c r="W28" i="2"/>
  <c r="W37" i="2"/>
  <c r="W44" i="2" s="1"/>
  <c r="AI28" i="2"/>
  <c r="AI37" i="2"/>
  <c r="AI44" i="2" s="1"/>
  <c r="AE28" i="2"/>
  <c r="AE37" i="2"/>
  <c r="AE44" i="2" s="1"/>
  <c r="P28" i="2"/>
  <c r="P37" i="2"/>
  <c r="P44" i="2" s="1"/>
  <c r="L28" i="2"/>
  <c r="L37" i="2"/>
  <c r="L44" i="2" s="1"/>
  <c r="O28" i="2"/>
  <c r="O37" i="2"/>
  <c r="O44" i="2" s="1"/>
  <c r="AJ28" i="2"/>
  <c r="AJ37" i="2"/>
  <c r="AJ44" i="2" s="1"/>
  <c r="J23" i="2"/>
  <c r="K39" i="2"/>
  <c r="J39" i="2" s="1"/>
  <c r="J12" i="2"/>
  <c r="J48" i="2" s="1"/>
  <c r="J50" i="2" s="1"/>
  <c r="J27" i="2"/>
  <c r="K43" i="2"/>
  <c r="J43" i="2" s="1"/>
  <c r="X28" i="2"/>
  <c r="X37" i="2"/>
  <c r="X44" i="2" s="1"/>
  <c r="N28" i="2"/>
  <c r="N37" i="2"/>
  <c r="N44" i="2" s="1"/>
  <c r="M28" i="2"/>
  <c r="M37" i="2"/>
  <c r="M44" i="2" s="1"/>
  <c r="AB28" i="2"/>
  <c r="AB37" i="2"/>
  <c r="AB44" i="2" s="1"/>
  <c r="U28" i="2"/>
  <c r="U37" i="2"/>
  <c r="U44" i="2" s="1"/>
  <c r="AE43" i="3"/>
  <c r="AE29" i="3"/>
  <c r="J24" i="2"/>
  <c r="K40" i="2"/>
  <c r="J40" i="2" s="1"/>
  <c r="Z28" i="2"/>
  <c r="Z37" i="2"/>
  <c r="Z44" i="2" s="1"/>
  <c r="AH37" i="2"/>
  <c r="AH44" i="2" s="1"/>
  <c r="AH28" i="2"/>
  <c r="K28" i="2"/>
  <c r="J21" i="2"/>
  <c r="J28" i="2" s="1"/>
  <c r="K48" i="2" s="1"/>
  <c r="K37" i="2"/>
  <c r="AD28" i="2"/>
  <c r="AD37" i="2"/>
  <c r="AD44" i="2" s="1"/>
  <c r="V37" i="2"/>
  <c r="V44" i="2" s="1"/>
  <c r="V28" i="2"/>
  <c r="Y28" i="2"/>
  <c r="Y37" i="2"/>
  <c r="Y44" i="2" s="1"/>
  <c r="S28" i="2"/>
  <c r="S37" i="2"/>
  <c r="S44" i="2" s="1"/>
  <c r="AG28" i="2"/>
  <c r="AG37" i="2"/>
  <c r="AG44" i="2" s="1"/>
  <c r="T28" i="2"/>
  <c r="T37" i="2"/>
  <c r="T44" i="2" s="1"/>
  <c r="AA28" i="2"/>
  <c r="AA37" i="2"/>
  <c r="AA44" i="2" s="1"/>
  <c r="R37" i="2"/>
  <c r="R44" i="2" s="1"/>
  <c r="R28" i="2"/>
  <c r="J13" i="2"/>
  <c r="AK28" i="2"/>
  <c r="AK37" i="2"/>
  <c r="AK44" i="2" s="1"/>
  <c r="L96" i="3"/>
  <c r="AL37" i="2"/>
  <c r="AL44" i="2" s="1"/>
  <c r="AL28" i="2"/>
  <c r="J29" i="2" l="1"/>
  <c r="AE63" i="3"/>
  <c r="AE76" i="3"/>
  <c r="AE96" i="3" s="1"/>
  <c r="U63" i="3"/>
  <c r="U76" i="3"/>
  <c r="K43" i="3"/>
  <c r="K63" i="3" s="1"/>
  <c r="K49" i="2" s="1"/>
  <c r="K50" i="2" s="1"/>
  <c r="K44" i="2"/>
  <c r="J45" i="2" s="1"/>
  <c r="J37" i="2"/>
  <c r="J44" i="2" s="1"/>
  <c r="L48" i="2" s="1"/>
  <c r="K30" i="3"/>
  <c r="U96" i="3" l="1"/>
  <c r="K97" i="3" s="1"/>
  <c r="K76" i="3"/>
  <c r="K96" i="3" s="1"/>
  <c r="L49" i="2" s="1"/>
  <c r="L50" i="2" s="1"/>
  <c r="K64" i="3"/>
</calcChain>
</file>

<file path=xl/comments1.xml><?xml version="1.0" encoding="utf-8"?>
<comments xmlns="http://schemas.openxmlformats.org/spreadsheetml/2006/main">
  <authors>
    <author>Dermot Kehily</author>
  </authors>
  <commentList>
    <comment ref="L9" authorId="0" shapeId="0">
      <text>
        <r>
          <rPr>
            <b/>
            <sz val="9"/>
            <color indexed="81"/>
            <rFont val="Tahoma"/>
            <family val="2"/>
          </rPr>
          <t>Dermot Kehily:</t>
        </r>
        <r>
          <rPr>
            <sz val="9"/>
            <color indexed="81"/>
            <rFont val="Tahoma"/>
            <family val="2"/>
          </rPr>
          <t xml:space="preserve">
=mod(
returns the number after a number is divided by a divisor
</t>
        </r>
      </text>
    </comment>
  </commentList>
</comments>
</file>

<file path=xl/sharedStrings.xml><?xml version="1.0" encoding="utf-8"?>
<sst xmlns="http://schemas.openxmlformats.org/spreadsheetml/2006/main" count="170" uniqueCount="77">
  <si>
    <t>Total Real Costs</t>
  </si>
  <si>
    <t>REAL COSTS</t>
  </si>
  <si>
    <t>Qty</t>
  </si>
  <si>
    <t>Unit</t>
  </si>
  <si>
    <t>Rate</t>
  </si>
  <si>
    <t>Cost</t>
  </si>
  <si>
    <t>Nr of Occ</t>
  </si>
  <si>
    <t>YearTotal</t>
  </si>
  <si>
    <t>2. FM Service Costs</t>
  </si>
  <si>
    <t>Cleaning</t>
  </si>
  <si>
    <t>m2</t>
  </si>
  <si>
    <t>Building and Asset Maintenance</t>
  </si>
  <si>
    <t>Waste Management</t>
  </si>
  <si>
    <t>Grounds Maintenance</t>
  </si>
  <si>
    <t>Security</t>
  </si>
  <si>
    <t>item</t>
  </si>
  <si>
    <t>Energy and Utilities</t>
  </si>
  <si>
    <t>Administration Costs</t>
  </si>
  <si>
    <t>Total FM Service Costs</t>
  </si>
  <si>
    <t>Escalation Energy</t>
  </si>
  <si>
    <t xml:space="preserve">Escalation </t>
  </si>
  <si>
    <t>Em Factor</t>
  </si>
  <si>
    <t>Ee Factor</t>
  </si>
  <si>
    <t>Total Nominal Costs</t>
  </si>
  <si>
    <t>NOMINAL COSTS</t>
  </si>
  <si>
    <t>Check</t>
  </si>
  <si>
    <t>Discount Rate</t>
  </si>
  <si>
    <t>PV Factor</t>
  </si>
  <si>
    <t>Total Present Value</t>
  </si>
  <si>
    <t xml:space="preserve">PRESENT VALUE </t>
  </si>
  <si>
    <t>Real Costs</t>
  </si>
  <si>
    <t>Nominal Costs</t>
  </si>
  <si>
    <t>Present Value</t>
  </si>
  <si>
    <t>Total Replacement Costs</t>
  </si>
  <si>
    <t xml:space="preserve">Total Life Cycle Costs </t>
  </si>
  <si>
    <t>Factored Replacement Costs</t>
  </si>
  <si>
    <t>Total Base Costs</t>
  </si>
  <si>
    <t>Year</t>
  </si>
  <si>
    <t>Uplift</t>
  </si>
  <si>
    <t>Add 10% Demolition and Removal</t>
  </si>
  <si>
    <t>1. Lifecycle costs</t>
  </si>
  <si>
    <t>BUILDINGS</t>
  </si>
  <si>
    <t>Superstructure</t>
  </si>
  <si>
    <t>Coverings</t>
  </si>
  <si>
    <r>
      <t>Coverings to Flat Roof (</t>
    </r>
    <r>
      <rPr>
        <b/>
        <sz val="11"/>
        <rFont val="Times New Roman"/>
        <family val="1"/>
      </rPr>
      <t>10 Years</t>
    </r>
    <r>
      <rPr>
        <sz val="11"/>
        <rFont val="Times New Roman"/>
        <family val="1"/>
      </rPr>
      <t>)</t>
    </r>
  </si>
  <si>
    <t>External walls</t>
  </si>
  <si>
    <r>
      <t>Refinish External Walls (</t>
    </r>
    <r>
      <rPr>
        <b/>
        <sz val="11"/>
        <rFont val="Times New Roman"/>
        <family val="1"/>
      </rPr>
      <t>12 Year</t>
    </r>
    <r>
      <rPr>
        <sz val="11"/>
        <rFont val="Times New Roman"/>
        <family val="1"/>
      </rPr>
      <t>s)</t>
    </r>
  </si>
  <si>
    <t>Windows</t>
  </si>
  <si>
    <r>
      <t>Windows (</t>
    </r>
    <r>
      <rPr>
        <b/>
        <sz val="11"/>
        <rFont val="Times New Roman"/>
        <family val="1"/>
      </rPr>
      <t>25 Years</t>
    </r>
    <r>
      <rPr>
        <sz val="11"/>
        <rFont val="Times New Roman"/>
        <family val="1"/>
      </rPr>
      <t>)</t>
    </r>
  </si>
  <si>
    <t>External doors</t>
  </si>
  <si>
    <r>
      <t>External Doors (</t>
    </r>
    <r>
      <rPr>
        <b/>
        <sz val="11"/>
        <rFont val="Times New Roman"/>
        <family val="1"/>
      </rPr>
      <t>25 Years</t>
    </r>
    <r>
      <rPr>
        <sz val="11"/>
        <rFont val="Times New Roman"/>
        <family val="1"/>
      </rPr>
      <t>)</t>
    </r>
  </si>
  <si>
    <t>nr</t>
  </si>
  <si>
    <t>Internal walls and partitions</t>
  </si>
  <si>
    <r>
      <t>Stud Partitions (</t>
    </r>
    <r>
      <rPr>
        <b/>
        <sz val="11"/>
        <rFont val="Times New Roman"/>
        <family val="1"/>
      </rPr>
      <t>25 Years</t>
    </r>
    <r>
      <rPr>
        <sz val="11"/>
        <rFont val="Times New Roman"/>
        <family val="1"/>
      </rPr>
      <t>)</t>
    </r>
  </si>
  <si>
    <t>Finishes</t>
  </si>
  <si>
    <t>Wall finishes</t>
  </si>
  <si>
    <r>
      <t>Painting (</t>
    </r>
    <r>
      <rPr>
        <b/>
        <sz val="11"/>
        <rFont val="Times New Roman"/>
        <family val="1"/>
      </rPr>
      <t>8 Years</t>
    </r>
    <r>
      <rPr>
        <sz val="11"/>
        <rFont val="Times New Roman"/>
        <family val="1"/>
      </rPr>
      <t>)</t>
    </r>
  </si>
  <si>
    <r>
      <t>Replace Ceramic Tiles (</t>
    </r>
    <r>
      <rPr>
        <b/>
        <sz val="11"/>
        <rFont val="Times New Roman"/>
        <family val="1"/>
      </rPr>
      <t>20 Years</t>
    </r>
    <r>
      <rPr>
        <sz val="11"/>
        <rFont val="Times New Roman"/>
        <family val="1"/>
      </rPr>
      <t>)</t>
    </r>
  </si>
  <si>
    <t>Floor finishes</t>
  </si>
  <si>
    <r>
      <t>Replace Carpeting (</t>
    </r>
    <r>
      <rPr>
        <b/>
        <sz val="11"/>
        <rFont val="Times New Roman"/>
        <family val="1"/>
      </rPr>
      <t>10 Years</t>
    </r>
    <r>
      <rPr>
        <sz val="11"/>
        <rFont val="Times New Roman"/>
        <family val="1"/>
      </rPr>
      <t>)</t>
    </r>
  </si>
  <si>
    <t>Ceiling finishes</t>
  </si>
  <si>
    <r>
      <t>Patch and Repair Plasterboard (</t>
    </r>
    <r>
      <rPr>
        <b/>
        <sz val="11"/>
        <color indexed="8"/>
        <rFont val="Times New Roman"/>
        <family val="1"/>
      </rPr>
      <t>10 Years</t>
    </r>
    <r>
      <rPr>
        <sz val="11"/>
        <color indexed="8"/>
        <rFont val="Times New Roman"/>
        <family val="1"/>
      </rPr>
      <t>)</t>
    </r>
  </si>
  <si>
    <r>
      <t>Replace Suspended Ceilings (</t>
    </r>
    <r>
      <rPr>
        <b/>
        <sz val="11"/>
        <color indexed="8"/>
        <rFont val="Times New Roman"/>
        <family val="1"/>
      </rPr>
      <t>25 Years</t>
    </r>
    <r>
      <rPr>
        <sz val="11"/>
        <color indexed="8"/>
        <rFont val="Times New Roman"/>
        <family val="1"/>
      </rPr>
      <t>)</t>
    </r>
  </si>
  <si>
    <t>Total Lifecycle costs</t>
  </si>
  <si>
    <t>Factor</t>
  </si>
  <si>
    <t>Coverings to Flat Roof (10 Years)</t>
  </si>
  <si>
    <t>Refinish External Walls (12 Years)</t>
  </si>
  <si>
    <t>Windows (25 Years)</t>
  </si>
  <si>
    <t>External Doors (25 Years)</t>
  </si>
  <si>
    <t>Stud Partitions (25 Years)</t>
  </si>
  <si>
    <t>Painting (8 Years)</t>
  </si>
  <si>
    <t>Replace Ceramic Tiles (20 Years)</t>
  </si>
  <si>
    <t>Replace Carpeting (10 Years)</t>
  </si>
  <si>
    <t>Patch and Repair Plasterboard (10 Years)</t>
  </si>
  <si>
    <t>Replace Suspended Ceilings (25 Years)</t>
  </si>
  <si>
    <t>Total PV Costs</t>
  </si>
  <si>
    <t>PRESENT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</si>
</sst>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_)"/>
    <numFmt numFmtId="165" formatCode="0.0"/>
    <numFmt numFmtId="166" formatCode="0.0000"/>
    <numFmt numFmtId="167" formatCode="0.000"/>
    <numFmt numFmtId="168" formatCode="#,##0.00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57"/>
      <name val="Times New Roman"/>
      <family val="1"/>
    </font>
    <font>
      <sz val="11"/>
      <name val="Times New Roman"/>
      <family val="1"/>
    </font>
    <font>
      <b/>
      <i/>
      <u/>
      <sz val="11"/>
      <name val="Times New Roman"/>
      <family val="1"/>
    </font>
    <font>
      <b/>
      <sz val="11"/>
      <name val="Times New Roman"/>
      <family val="1"/>
    </font>
    <font>
      <i/>
      <sz val="11"/>
      <color indexed="8"/>
      <name val="Times New Roman"/>
      <family val="1"/>
    </font>
    <font>
      <i/>
      <sz val="11"/>
      <color indexed="57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rgb="FF000000"/>
      <name val="Calibri"/>
      <family val="2"/>
    </font>
    <font>
      <b/>
      <i/>
      <sz val="11"/>
      <name val="Times New Roman"/>
      <family val="1"/>
    </font>
    <font>
      <u/>
      <sz val="11"/>
      <color indexed="8"/>
      <name val="Times New Roman"/>
      <family val="1"/>
    </font>
    <font>
      <u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1" fillId="0" borderId="0"/>
    <xf numFmtId="43" fontId="11" fillId="0" borderId="0" applyFont="0" applyFill="0" applyBorder="0" applyAlignment="0" applyProtection="0"/>
    <xf numFmtId="164" fontId="1" fillId="0" borderId="0"/>
    <xf numFmtId="9" fontId="11" fillId="0" borderId="0" applyFont="0" applyFill="0" applyBorder="0" applyAlignment="0" applyProtection="0"/>
  </cellStyleXfs>
  <cellXfs count="236">
    <xf numFmtId="0" fontId="0" fillId="0" borderId="0" xfId="0"/>
    <xf numFmtId="1" fontId="2" fillId="2" borderId="1" xfId="1" quotePrefix="1" applyNumberFormat="1" applyFont="1" applyFill="1" applyBorder="1" applyAlignment="1" applyProtection="1">
      <alignment horizontal="left" vertical="center"/>
    </xf>
    <xf numFmtId="1" fontId="3" fillId="2" borderId="2" xfId="1" applyNumberFormat="1" applyFont="1" applyFill="1" applyBorder="1" applyAlignment="1" applyProtection="1">
      <alignment vertical="center"/>
    </xf>
    <xf numFmtId="1" fontId="4" fillId="2" borderId="2" xfId="1" applyNumberFormat="1" applyFont="1" applyFill="1" applyBorder="1" applyAlignment="1" applyProtection="1">
      <alignment vertical="center"/>
    </xf>
    <xf numFmtId="1" fontId="4" fillId="2" borderId="2" xfId="1" applyNumberFormat="1" applyFont="1" applyFill="1" applyBorder="1" applyAlignment="1" applyProtection="1">
      <alignment horizontal="center" vertical="center"/>
    </xf>
    <xf numFmtId="1" fontId="5" fillId="2" borderId="3" xfId="2" applyNumberFormat="1" applyFont="1" applyFill="1" applyBorder="1" applyAlignment="1" applyProtection="1">
      <alignment horizontal="center" vertical="center" wrapText="1"/>
    </xf>
    <xf numFmtId="1" fontId="4" fillId="2" borderId="4" xfId="2" applyNumberFormat="1" applyFont="1" applyFill="1" applyBorder="1" applyAlignment="1" applyProtection="1">
      <alignment horizontal="center" vertical="center"/>
    </xf>
    <xf numFmtId="1" fontId="4" fillId="2" borderId="3" xfId="2" applyNumberFormat="1" applyFont="1" applyFill="1" applyBorder="1" applyAlignment="1" applyProtection="1">
      <alignment horizontal="center" vertical="center"/>
    </xf>
    <xf numFmtId="1" fontId="4" fillId="0" borderId="0" xfId="2" applyNumberFormat="1" applyFont="1" applyFill="1" applyAlignment="1" applyProtection="1">
      <alignment vertical="center"/>
    </xf>
    <xf numFmtId="1" fontId="2" fillId="2" borderId="5" xfId="1" applyNumberFormat="1" applyFont="1" applyFill="1" applyBorder="1" applyAlignment="1" applyProtection="1">
      <alignment vertical="center"/>
    </xf>
    <xf numFmtId="1" fontId="3" fillId="2" borderId="0" xfId="1" applyNumberFormat="1" applyFont="1" applyFill="1" applyBorder="1" applyAlignment="1" applyProtection="1">
      <alignment vertical="center"/>
    </xf>
    <xf numFmtId="1" fontId="4" fillId="2" borderId="0" xfId="1" applyNumberFormat="1" applyFont="1" applyFill="1" applyBorder="1" applyAlignment="1" applyProtection="1">
      <alignment vertical="center"/>
    </xf>
    <xf numFmtId="1" fontId="4" fillId="2" borderId="0" xfId="1" applyNumberFormat="1" applyFont="1" applyFill="1" applyBorder="1" applyAlignment="1" applyProtection="1">
      <alignment horizontal="center" vertical="center"/>
    </xf>
    <xf numFmtId="1" fontId="5" fillId="2" borderId="4" xfId="2" applyNumberFormat="1" applyFont="1" applyFill="1" applyBorder="1" applyAlignment="1" applyProtection="1">
      <alignment horizontal="center" vertical="center" wrapText="1"/>
    </xf>
    <xf numFmtId="1" fontId="6" fillId="2" borderId="6" xfId="1" applyNumberFormat="1" applyFont="1" applyFill="1" applyBorder="1" applyAlignment="1" applyProtection="1">
      <alignment horizontal="center" vertical="center"/>
    </xf>
    <xf numFmtId="1" fontId="7" fillId="2" borderId="7" xfId="1" applyNumberFormat="1" applyFont="1" applyFill="1" applyBorder="1" applyAlignment="1" applyProtection="1">
      <alignment vertical="center"/>
    </xf>
    <xf numFmtId="1" fontId="8" fillId="2" borderId="8" xfId="1" applyNumberFormat="1" applyFont="1" applyFill="1" applyBorder="1" applyAlignment="1" applyProtection="1">
      <alignment vertical="center"/>
    </xf>
    <xf numFmtId="1" fontId="4" fillId="2" borderId="8" xfId="1" applyNumberFormat="1" applyFont="1" applyFill="1" applyBorder="1" applyAlignment="1" applyProtection="1">
      <alignment vertical="center"/>
    </xf>
    <xf numFmtId="1" fontId="6" fillId="2" borderId="8" xfId="1" applyNumberFormat="1" applyFont="1" applyFill="1" applyBorder="1" applyAlignment="1" applyProtection="1">
      <alignment horizontal="center" vertical="center"/>
    </xf>
    <xf numFmtId="1" fontId="5" fillId="2" borderId="9" xfId="2" applyNumberFormat="1" applyFont="1" applyFill="1" applyBorder="1" applyAlignment="1" applyProtection="1">
      <alignment horizontal="center" vertical="center" wrapText="1"/>
    </xf>
    <xf numFmtId="1" fontId="4" fillId="2" borderId="10" xfId="1" applyNumberFormat="1" applyFont="1" applyFill="1" applyBorder="1" applyAlignment="1" applyProtection="1">
      <alignment horizontal="center" vertical="center"/>
    </xf>
    <xf numFmtId="1" fontId="9" fillId="0" borderId="11" xfId="1" applyNumberFormat="1" applyFont="1" applyFill="1" applyBorder="1" applyAlignment="1" applyProtection="1">
      <alignment vertical="center"/>
    </xf>
    <xf numFmtId="1" fontId="10" fillId="0" borderId="12" xfId="1" applyNumberFormat="1" applyFont="1" applyFill="1" applyBorder="1" applyAlignment="1" applyProtection="1">
      <alignment vertical="center"/>
    </xf>
    <xf numFmtId="1" fontId="4" fillId="0" borderId="13" xfId="2" applyNumberFormat="1" applyFont="1" applyFill="1" applyBorder="1" applyAlignment="1" applyProtection="1">
      <alignment vertical="center"/>
    </xf>
    <xf numFmtId="1" fontId="4" fillId="0" borderId="0" xfId="2" applyNumberFormat="1" applyFont="1" applyFill="1" applyBorder="1" applyAlignment="1" applyProtection="1">
      <alignment vertical="center"/>
    </xf>
    <xf numFmtId="2" fontId="4" fillId="0" borderId="0" xfId="2" applyNumberFormat="1" applyFont="1" applyFill="1" applyBorder="1" applyAlignment="1" applyProtection="1">
      <alignment horizontal="center" vertical="center"/>
    </xf>
    <xf numFmtId="1" fontId="6" fillId="3" borderId="0" xfId="2" applyNumberFormat="1" applyFont="1" applyFill="1" applyBorder="1" applyAlignment="1" applyProtection="1">
      <alignment horizontal="center" vertical="center"/>
    </xf>
    <xf numFmtId="1" fontId="2" fillId="4" borderId="14" xfId="1" applyNumberFormat="1" applyFont="1" applyFill="1" applyBorder="1" applyAlignment="1" applyProtection="1">
      <alignment horizontal="center" vertical="center"/>
    </xf>
    <xf numFmtId="1" fontId="9" fillId="0" borderId="6" xfId="1" applyNumberFormat="1" applyFont="1" applyFill="1" applyBorder="1" applyAlignment="1" applyProtection="1">
      <alignment horizontal="center" vertical="center"/>
    </xf>
    <xf numFmtId="1" fontId="9" fillId="0" borderId="5" xfId="1" applyNumberFormat="1" applyFont="1" applyFill="1" applyBorder="1" applyAlignment="1" applyProtection="1">
      <alignment vertical="center"/>
    </xf>
    <xf numFmtId="165" fontId="9" fillId="0" borderId="0" xfId="1" applyNumberFormat="1" applyFont="1" applyFill="1" applyBorder="1" applyAlignment="1" applyProtection="1">
      <alignment vertical="center"/>
    </xf>
    <xf numFmtId="1" fontId="4" fillId="0" borderId="4" xfId="1" applyNumberFormat="1" applyFont="1" applyFill="1" applyBorder="1" applyAlignment="1" applyProtection="1">
      <alignment vertical="center"/>
    </xf>
    <xf numFmtId="1" fontId="4" fillId="0" borderId="0" xfId="1" applyNumberFormat="1" applyFont="1" applyFill="1" applyBorder="1" applyAlignment="1" applyProtection="1">
      <alignment vertical="center"/>
    </xf>
    <xf numFmtId="2" fontId="4" fillId="0" borderId="0" xfId="1" applyNumberFormat="1" applyFont="1" applyFill="1" applyBorder="1" applyAlignment="1" applyProtection="1">
      <alignment horizontal="center" vertical="center"/>
    </xf>
    <xf numFmtId="43" fontId="4" fillId="0" borderId="0" xfId="3" applyFont="1" applyFill="1" applyBorder="1" applyAlignment="1" applyProtection="1">
      <alignment vertical="center"/>
    </xf>
    <xf numFmtId="1" fontId="4" fillId="0" borderId="0" xfId="1" applyNumberFormat="1" applyFont="1" applyFill="1" applyBorder="1" applyAlignment="1" applyProtection="1">
      <alignment horizontal="center" vertical="center"/>
    </xf>
    <xf numFmtId="3" fontId="9" fillId="3" borderId="6" xfId="1" applyNumberFormat="1" applyFont="1" applyFill="1" applyBorder="1" applyAlignment="1" applyProtection="1">
      <alignment horizontal="center" vertical="center"/>
      <protection locked="0"/>
    </xf>
    <xf numFmtId="43" fontId="2" fillId="4" borderId="14" xfId="3" applyFont="1" applyFill="1" applyBorder="1" applyAlignment="1" applyProtection="1">
      <alignment horizontal="center" vertical="center"/>
    </xf>
    <xf numFmtId="3" fontId="9" fillId="0" borderId="6" xfId="1" applyNumberFormat="1" applyFont="1" applyFill="1" applyBorder="1" applyAlignment="1" applyProtection="1">
      <alignment horizontal="center" vertical="center"/>
      <protection locked="0"/>
    </xf>
    <xf numFmtId="1" fontId="9" fillId="0" borderId="0" xfId="1" applyNumberFormat="1" applyFont="1" applyFill="1" applyBorder="1" applyAlignment="1" applyProtection="1">
      <alignment vertical="center"/>
    </xf>
    <xf numFmtId="1" fontId="4" fillId="0" borderId="4" xfId="1" applyNumberFormat="1" applyFont="1" applyFill="1" applyBorder="1" applyAlignment="1" applyProtection="1">
      <alignment vertical="center"/>
      <protection locked="0"/>
    </xf>
    <xf numFmtId="1" fontId="4" fillId="0" borderId="0" xfId="1" applyNumberFormat="1" applyFont="1" applyFill="1" applyBorder="1" applyAlignment="1" applyProtection="1">
      <alignment vertical="center"/>
      <protection locked="0"/>
    </xf>
    <xf numFmtId="2" fontId="4" fillId="0" borderId="0" xfId="1" applyNumberFormat="1" applyFont="1" applyFill="1" applyBorder="1" applyAlignment="1" applyProtection="1">
      <alignment horizontal="center" vertical="center"/>
      <protection locked="0"/>
    </xf>
    <xf numFmtId="1" fontId="4" fillId="0" borderId="0" xfId="1" applyNumberFormat="1" applyFont="1" applyFill="1" applyBorder="1" applyAlignment="1" applyProtection="1">
      <alignment horizontal="center" vertical="center"/>
      <protection locked="0"/>
    </xf>
    <xf numFmtId="1" fontId="9" fillId="0" borderId="7" xfId="1" applyNumberFormat="1" applyFont="1" applyFill="1" applyBorder="1" applyAlignment="1" applyProtection="1">
      <alignment vertical="center"/>
    </xf>
    <xf numFmtId="1" fontId="9" fillId="0" borderId="8" xfId="1" applyNumberFormat="1" applyFont="1" applyFill="1" applyBorder="1" applyAlignment="1" applyProtection="1">
      <alignment vertical="center"/>
    </xf>
    <xf numFmtId="1" fontId="2" fillId="0" borderId="15" xfId="1" applyNumberFormat="1" applyFont="1" applyFill="1" applyBorder="1" applyAlignment="1" applyProtection="1">
      <alignment vertical="center"/>
    </xf>
    <xf numFmtId="1" fontId="2" fillId="1" borderId="16" xfId="1" applyNumberFormat="1" applyFont="1" applyFill="1" applyBorder="1" applyAlignment="1" applyProtection="1">
      <alignment vertical="center"/>
    </xf>
    <xf numFmtId="2" fontId="2" fillId="1" borderId="16" xfId="1" applyNumberFormat="1" applyFont="1" applyFill="1" applyBorder="1" applyAlignment="1" applyProtection="1">
      <alignment vertical="center"/>
    </xf>
    <xf numFmtId="1" fontId="2" fillId="3" borderId="16" xfId="1" applyNumberFormat="1" applyFont="1" applyFill="1" applyBorder="1" applyAlignment="1" applyProtection="1">
      <alignment horizontal="center" vertical="center"/>
    </xf>
    <xf numFmtId="43" fontId="2" fillId="4" borderId="17" xfId="3" applyFont="1" applyFill="1" applyBorder="1" applyAlignment="1" applyProtection="1">
      <alignment horizontal="center" vertical="center"/>
    </xf>
    <xf numFmtId="1" fontId="2" fillId="0" borderId="12" xfId="1" applyNumberFormat="1" applyFont="1" applyFill="1" applyBorder="1" applyAlignment="1" applyProtection="1">
      <alignment horizontal="center" vertical="center"/>
    </xf>
    <xf numFmtId="1" fontId="7" fillId="0" borderId="0" xfId="1" applyNumberFormat="1" applyFont="1" applyFill="1" applyBorder="1" applyAlignment="1" applyProtection="1">
      <alignment vertical="center"/>
    </xf>
    <xf numFmtId="1" fontId="7" fillId="0" borderId="0" xfId="1" applyNumberFormat="1" applyFont="1" applyFill="1" applyBorder="1" applyAlignment="1" applyProtection="1">
      <alignment horizontal="center" vertical="center"/>
    </xf>
    <xf numFmtId="3" fontId="2" fillId="5" borderId="15" xfId="4" applyNumberFormat="1" applyFont="1" applyFill="1" applyBorder="1" applyAlignment="1" applyProtection="1">
      <alignment horizontal="center" vertical="center"/>
    </xf>
    <xf numFmtId="1" fontId="9" fillId="0" borderId="0" xfId="1" applyNumberFormat="1" applyFont="1" applyFill="1" applyBorder="1" applyAlignment="1" applyProtection="1">
      <alignment horizontal="center" vertical="center"/>
    </xf>
    <xf numFmtId="1" fontId="4" fillId="0" borderId="0" xfId="2" applyNumberFormat="1" applyFont="1" applyAlignment="1" applyProtection="1">
      <alignment vertical="center"/>
    </xf>
    <xf numFmtId="1" fontId="6" fillId="0" borderId="18" xfId="2" applyNumberFormat="1" applyFont="1" applyBorder="1" applyAlignment="1" applyProtection="1">
      <alignment horizontal="right" vertical="center"/>
    </xf>
    <xf numFmtId="1" fontId="6" fillId="0" borderId="19" xfId="2" applyNumberFormat="1" applyFont="1" applyBorder="1" applyAlignment="1" applyProtection="1">
      <alignment horizontal="right" vertical="center"/>
    </xf>
    <xf numFmtId="10" fontId="6" fillId="0" borderId="20" xfId="5" applyNumberFormat="1" applyFont="1" applyBorder="1" applyAlignment="1" applyProtection="1">
      <alignment horizontal="center" vertical="center"/>
    </xf>
    <xf numFmtId="1" fontId="4" fillId="0" borderId="0" xfId="2" applyNumberFormat="1" applyFont="1" applyAlignment="1" applyProtection="1">
      <alignment horizontal="center" vertical="center"/>
    </xf>
    <xf numFmtId="1" fontId="4" fillId="0" borderId="0" xfId="2" applyNumberFormat="1" applyFont="1" applyFill="1" applyAlignment="1" applyProtection="1">
      <alignment horizontal="center" vertical="center"/>
    </xf>
    <xf numFmtId="1" fontId="4" fillId="5" borderId="21" xfId="2" applyNumberFormat="1" applyFont="1" applyFill="1" applyBorder="1" applyAlignment="1" applyProtection="1">
      <alignment horizontal="center" vertical="center"/>
    </xf>
    <xf numFmtId="166" fontId="4" fillId="5" borderId="21" xfId="2" applyNumberFormat="1" applyFont="1" applyFill="1" applyBorder="1" applyAlignment="1" applyProtection="1">
      <alignment horizontal="center" vertical="center"/>
    </xf>
    <xf numFmtId="1" fontId="4" fillId="0" borderId="0" xfId="2" applyNumberFormat="1" applyFont="1" applyBorder="1" applyAlignment="1" applyProtection="1">
      <alignment horizontal="right" vertical="center"/>
    </xf>
    <xf numFmtId="167" fontId="4" fillId="0" borderId="0" xfId="2" applyNumberFormat="1" applyFont="1" applyBorder="1" applyAlignment="1" applyProtection="1">
      <alignment horizontal="center" vertical="center"/>
    </xf>
    <xf numFmtId="1" fontId="4" fillId="2" borderId="8" xfId="1" applyNumberFormat="1" applyFont="1" applyFill="1" applyBorder="1" applyAlignment="1" applyProtection="1">
      <alignment horizontal="center" vertical="center"/>
    </xf>
    <xf numFmtId="1" fontId="4" fillId="1" borderId="0" xfId="2" applyNumberFormat="1" applyFont="1" applyFill="1" applyBorder="1" applyAlignment="1" applyProtection="1">
      <alignment vertical="center"/>
    </xf>
    <xf numFmtId="1" fontId="4" fillId="1" borderId="4" xfId="2" applyNumberFormat="1" applyFont="1" applyFill="1" applyBorder="1" applyAlignment="1" applyProtection="1">
      <alignment horizontal="center" vertical="center"/>
    </xf>
    <xf numFmtId="1" fontId="9" fillId="4" borderId="4" xfId="1" applyNumberFormat="1" applyFont="1" applyFill="1" applyBorder="1" applyAlignment="1" applyProtection="1">
      <alignment horizontal="center" vertical="center"/>
    </xf>
    <xf numFmtId="1" fontId="4" fillId="1" borderId="0" xfId="1" applyNumberFormat="1" applyFont="1" applyFill="1" applyBorder="1" applyAlignment="1" applyProtection="1">
      <alignment vertical="center"/>
    </xf>
    <xf numFmtId="3" fontId="9" fillId="1" borderId="4" xfId="1" applyNumberFormat="1" applyFont="1" applyFill="1" applyBorder="1" applyAlignment="1" applyProtection="1">
      <alignment horizontal="center" vertical="center"/>
      <protection locked="0"/>
    </xf>
    <xf numFmtId="43" fontId="2" fillId="4" borderId="4" xfId="3" applyFont="1" applyFill="1" applyBorder="1" applyAlignment="1" applyProtection="1">
      <alignment horizontal="center" vertical="center"/>
    </xf>
    <xf numFmtId="3" fontId="9" fillId="1" borderId="4" xfId="1" applyNumberFormat="1" applyFont="1" applyFill="1" applyBorder="1" applyAlignment="1" applyProtection="1">
      <alignment horizontal="center" vertical="center"/>
    </xf>
    <xf numFmtId="3" fontId="7" fillId="0" borderId="6" xfId="1" applyNumberFormat="1" applyFont="1" applyFill="1" applyBorder="1" applyAlignment="1" applyProtection="1">
      <alignment horizontal="center" vertical="center"/>
      <protection locked="0"/>
    </xf>
    <xf numFmtId="1" fontId="4" fillId="1" borderId="0" xfId="1" applyNumberFormat="1" applyFont="1" applyFill="1" applyBorder="1" applyAlignment="1" applyProtection="1">
      <alignment vertical="center"/>
      <protection locked="0"/>
    </xf>
    <xf numFmtId="1" fontId="2" fillId="0" borderId="11" xfId="1" applyNumberFormat="1" applyFont="1" applyFill="1" applyBorder="1" applyAlignment="1" applyProtection="1">
      <alignment vertical="center"/>
    </xf>
    <xf numFmtId="1" fontId="2" fillId="1" borderId="16" xfId="1" applyNumberFormat="1" applyFont="1" applyFill="1" applyBorder="1" applyAlignment="1" applyProtection="1">
      <alignment horizontal="center" vertical="center"/>
    </xf>
    <xf numFmtId="1" fontId="12" fillId="2" borderId="3" xfId="2" applyNumberFormat="1" applyFont="1" applyFill="1" applyBorder="1" applyAlignment="1" applyProtection="1">
      <alignment horizontal="center" vertical="center" wrapText="1"/>
    </xf>
    <xf numFmtId="1" fontId="12" fillId="2" borderId="4" xfId="2" applyNumberFormat="1" applyFont="1" applyFill="1" applyBorder="1" applyAlignment="1" applyProtection="1">
      <alignment horizontal="center" vertical="center" wrapText="1"/>
    </xf>
    <xf numFmtId="1" fontId="12" fillId="2" borderId="9" xfId="2" applyNumberFormat="1" applyFont="1" applyFill="1" applyBorder="1" applyAlignment="1" applyProtection="1">
      <alignment horizontal="center" vertical="center" wrapText="1"/>
    </xf>
    <xf numFmtId="43" fontId="9" fillId="4" borderId="4" xfId="3" applyFont="1" applyFill="1" applyBorder="1" applyAlignment="1" applyProtection="1">
      <alignment horizontal="center" vertical="center"/>
    </xf>
    <xf numFmtId="1" fontId="4" fillId="1" borderId="16" xfId="2" applyNumberFormat="1" applyFont="1" applyFill="1" applyBorder="1" applyAlignment="1" applyProtection="1">
      <alignment vertical="center"/>
    </xf>
    <xf numFmtId="1" fontId="4" fillId="1" borderId="22" xfId="2" applyNumberFormat="1" applyFont="1" applyFill="1" applyBorder="1" applyAlignment="1" applyProtection="1">
      <alignment horizontal="center" vertical="center"/>
    </xf>
    <xf numFmtId="1" fontId="6" fillId="0" borderId="0" xfId="2" applyNumberFormat="1" applyFont="1" applyAlignment="1" applyProtection="1">
      <alignment horizontal="center" vertical="center"/>
    </xf>
    <xf numFmtId="1" fontId="6" fillId="0" borderId="0" xfId="2" applyNumberFormat="1" applyFont="1" applyAlignment="1" applyProtection="1">
      <alignment vertical="center"/>
    </xf>
    <xf numFmtId="1" fontId="6" fillId="0" borderId="17" xfId="2" applyNumberFormat="1" applyFont="1" applyBorder="1" applyAlignment="1" applyProtection="1">
      <alignment horizontal="center" vertical="center"/>
    </xf>
    <xf numFmtId="3" fontId="2" fillId="2" borderId="1" xfId="4" quotePrefix="1" applyNumberFormat="1" applyFont="1" applyFill="1" applyBorder="1" applyAlignment="1" applyProtection="1">
      <alignment horizontal="left" vertical="center"/>
    </xf>
    <xf numFmtId="3" fontId="3" fillId="2" borderId="2" xfId="4" applyNumberFormat="1" applyFont="1" applyFill="1" applyBorder="1" applyAlignment="1" applyProtection="1">
      <alignment vertical="center"/>
    </xf>
    <xf numFmtId="3" fontId="4" fillId="2" borderId="2" xfId="4" applyNumberFormat="1" applyFont="1" applyFill="1" applyBorder="1" applyAlignment="1" applyProtection="1">
      <alignment vertical="center"/>
    </xf>
    <xf numFmtId="3" fontId="4" fillId="2" borderId="23" xfId="4" applyNumberFormat="1" applyFont="1" applyFill="1" applyBorder="1" applyAlignment="1" applyProtection="1">
      <alignment horizontal="center" vertical="center"/>
    </xf>
    <xf numFmtId="3" fontId="4" fillId="2" borderId="3" xfId="4" applyNumberFormat="1" applyFont="1" applyFill="1" applyBorder="1" applyAlignment="1" applyProtection="1">
      <alignment horizontal="center" vertical="center"/>
    </xf>
    <xf numFmtId="3" fontId="6" fillId="2" borderId="23" xfId="4" applyNumberFormat="1" applyFont="1" applyFill="1" applyBorder="1" applyAlignment="1" applyProtection="1">
      <alignment horizontal="center" vertical="center" wrapText="1"/>
    </xf>
    <xf numFmtId="3" fontId="12" fillId="2" borderId="23" xfId="2" applyNumberFormat="1" applyFont="1" applyFill="1" applyBorder="1" applyAlignment="1" applyProtection="1">
      <alignment horizontal="center" vertical="center" wrapText="1"/>
    </xf>
    <xf numFmtId="3" fontId="4" fillId="2" borderId="4" xfId="2" applyNumberFormat="1" applyFont="1" applyFill="1" applyBorder="1" applyAlignment="1" applyProtection="1">
      <alignment vertical="center"/>
    </xf>
    <xf numFmtId="3" fontId="4" fillId="2" borderId="3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Alignment="1" applyProtection="1">
      <alignment vertical="center"/>
    </xf>
    <xf numFmtId="3" fontId="2" fillId="2" borderId="5" xfId="4" applyNumberFormat="1" applyFont="1" applyFill="1" applyBorder="1" applyAlignment="1" applyProtection="1">
      <alignment vertical="center"/>
    </xf>
    <xf numFmtId="3" fontId="3" fillId="2" borderId="0" xfId="4" applyNumberFormat="1" applyFont="1" applyFill="1" applyBorder="1" applyAlignment="1" applyProtection="1">
      <alignment vertical="center"/>
    </xf>
    <xf numFmtId="3" fontId="4" fillId="2" borderId="0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4" xfId="4" applyNumberFormat="1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horizontal="center" vertical="center" wrapText="1"/>
    </xf>
    <xf numFmtId="3" fontId="12" fillId="2" borderId="14" xfId="2" applyNumberFormat="1" applyFont="1" applyFill="1" applyBorder="1" applyAlignment="1" applyProtection="1">
      <alignment horizontal="center" vertical="center" wrapText="1"/>
    </xf>
    <xf numFmtId="3" fontId="6" fillId="2" borderId="6" xfId="4" applyNumberFormat="1" applyFont="1" applyFill="1" applyBorder="1" applyAlignment="1" applyProtection="1">
      <alignment horizontal="center" vertical="center"/>
    </xf>
    <xf numFmtId="3" fontId="7" fillId="2" borderId="7" xfId="4" applyNumberFormat="1" applyFont="1" applyFill="1" applyBorder="1" applyAlignment="1" applyProtection="1">
      <alignment vertical="center"/>
    </xf>
    <xf numFmtId="3" fontId="8" fillId="2" borderId="8" xfId="4" applyNumberFormat="1" applyFont="1" applyFill="1" applyBorder="1" applyAlignment="1" applyProtection="1">
      <alignment vertical="center"/>
    </xf>
    <xf numFmtId="3" fontId="4" fillId="2" borderId="8" xfId="4" applyNumberFormat="1" applyFont="1" applyFill="1" applyBorder="1" applyAlignment="1" applyProtection="1">
      <alignment vertical="center"/>
    </xf>
    <xf numFmtId="3" fontId="4" fillId="2" borderId="24" xfId="4" applyNumberFormat="1" applyFont="1" applyFill="1" applyBorder="1" applyAlignment="1" applyProtection="1">
      <alignment horizontal="center" vertical="center"/>
    </xf>
    <xf numFmtId="3" fontId="4" fillId="2" borderId="25" xfId="4" applyNumberFormat="1" applyFont="1" applyFill="1" applyBorder="1" applyAlignment="1" applyProtection="1">
      <alignment horizontal="center" vertical="center"/>
    </xf>
    <xf numFmtId="3" fontId="6" fillId="2" borderId="24" xfId="4" applyNumberFormat="1" applyFont="1" applyFill="1" applyBorder="1" applyAlignment="1" applyProtection="1">
      <alignment horizontal="center" vertical="center" wrapText="1"/>
    </xf>
    <xf numFmtId="3" fontId="12" fillId="2" borderId="24" xfId="2" applyNumberFormat="1" applyFont="1" applyFill="1" applyBorder="1" applyAlignment="1" applyProtection="1">
      <alignment horizontal="center" vertical="center" wrapText="1"/>
    </xf>
    <xf numFmtId="3" fontId="4" fillId="2" borderId="10" xfId="4" applyNumberFormat="1" applyFont="1" applyFill="1" applyBorder="1" applyAlignment="1" applyProtection="1">
      <alignment horizontal="center" vertical="center"/>
    </xf>
    <xf numFmtId="3" fontId="2" fillId="0" borderId="1" xfId="4" quotePrefix="1" applyNumberFormat="1" applyFont="1" applyFill="1" applyBorder="1" applyAlignment="1" applyProtection="1">
      <alignment horizontal="left" vertical="center"/>
    </xf>
    <xf numFmtId="3" fontId="13" fillId="0" borderId="2" xfId="4" applyNumberFormat="1" applyFont="1" applyFill="1" applyBorder="1" applyAlignment="1" applyProtection="1">
      <alignment vertical="center"/>
    </xf>
    <xf numFmtId="3" fontId="7" fillId="0" borderId="2" xfId="4" applyNumberFormat="1" applyFont="1" applyFill="1" applyBorder="1" applyAlignment="1" applyProtection="1">
      <alignment vertical="center"/>
    </xf>
    <xf numFmtId="3" fontId="7" fillId="0" borderId="23" xfId="4" applyNumberFormat="1" applyFont="1" applyFill="1" applyBorder="1" applyAlignment="1" applyProtection="1">
      <alignment horizontal="center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2" fillId="4" borderId="3" xfId="4" applyNumberFormat="1" applyFont="1" applyFill="1" applyBorder="1" applyAlignment="1" applyProtection="1">
      <alignment horizontal="center" vertical="center"/>
    </xf>
    <xf numFmtId="3" fontId="9" fillId="0" borderId="26" xfId="3" applyNumberFormat="1" applyFont="1" applyFill="1" applyBorder="1" applyAlignment="1" applyProtection="1">
      <alignment vertical="center"/>
    </xf>
    <xf numFmtId="3" fontId="9" fillId="0" borderId="5" xfId="4" applyNumberFormat="1" applyFont="1" applyFill="1" applyBorder="1" applyAlignment="1" applyProtection="1">
      <alignment vertical="center"/>
    </xf>
    <xf numFmtId="3" fontId="10" fillId="0" borderId="6" xfId="4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14" xfId="2" applyNumberFormat="1" applyFont="1" applyFill="1" applyBorder="1" applyAlignment="1" applyProtection="1">
      <alignment horizontal="center" vertical="center"/>
    </xf>
    <xf numFmtId="3" fontId="4" fillId="0" borderId="27" xfId="2" applyNumberFormat="1" applyFont="1" applyFill="1" applyBorder="1" applyAlignment="1" applyProtection="1">
      <alignment horizontal="center" vertical="center"/>
    </xf>
    <xf numFmtId="3" fontId="2" fillId="4" borderId="27" xfId="4" applyNumberFormat="1" applyFont="1" applyFill="1" applyBorder="1" applyAlignment="1" applyProtection="1">
      <alignment horizontal="center" vertical="center"/>
    </xf>
    <xf numFmtId="3" fontId="9" fillId="0" borderId="6" xfId="3" applyNumberFormat="1" applyFont="1" applyFill="1" applyBorder="1" applyAlignment="1" applyProtection="1">
      <alignment vertical="center"/>
    </xf>
    <xf numFmtId="3" fontId="4" fillId="0" borderId="5" xfId="2" applyNumberFormat="1" applyFont="1" applyBorder="1" applyAlignment="1" applyProtection="1">
      <alignment vertical="center"/>
    </xf>
    <xf numFmtId="3" fontId="6" fillId="0" borderId="0" xfId="2" applyNumberFormat="1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justify" vertical="center" wrapText="1"/>
    </xf>
    <xf numFmtId="3" fontId="6" fillId="0" borderId="14" xfId="2" applyNumberFormat="1" applyFont="1" applyFill="1" applyBorder="1" applyAlignment="1">
      <alignment horizontal="center" vertical="center" wrapText="1"/>
    </xf>
    <xf numFmtId="3" fontId="6" fillId="0" borderId="27" xfId="2" applyNumberFormat="1" applyFont="1" applyFill="1" applyBorder="1" applyAlignment="1">
      <alignment horizontal="center" vertical="center" wrapText="1"/>
    </xf>
    <xf numFmtId="4" fontId="6" fillId="0" borderId="27" xfId="2" applyNumberFormat="1" applyFont="1" applyFill="1" applyBorder="1" applyAlignment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/>
    </xf>
    <xf numFmtId="3" fontId="9" fillId="0" borderId="14" xfId="3" applyNumberFormat="1" applyFont="1" applyFill="1" applyBorder="1" applyAlignment="1" applyProtection="1">
      <alignment vertical="center"/>
      <protection locked="0"/>
    </xf>
    <xf numFmtId="3" fontId="6" fillId="0" borderId="27" xfId="2" applyNumberFormat="1" applyFont="1" applyFill="1" applyBorder="1" applyAlignment="1">
      <alignment horizontal="right" vertical="center" wrapText="1"/>
    </xf>
    <xf numFmtId="3" fontId="4" fillId="0" borderId="0" xfId="2" quotePrefix="1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 wrapText="1" indent="1"/>
    </xf>
    <xf numFmtId="3" fontId="14" fillId="0" borderId="14" xfId="2" applyNumberFormat="1" applyFont="1" applyFill="1" applyBorder="1" applyAlignment="1">
      <alignment horizontal="center" vertical="center" wrapText="1"/>
    </xf>
    <xf numFmtId="3" fontId="14" fillId="0" borderId="27" xfId="2" applyNumberFormat="1" applyFont="1" applyFill="1" applyBorder="1" applyAlignment="1">
      <alignment horizontal="right" vertical="center" wrapText="1"/>
    </xf>
    <xf numFmtId="3" fontId="14" fillId="0" borderId="27" xfId="2" applyNumberFormat="1" applyFont="1" applyFill="1" applyBorder="1" applyAlignment="1">
      <alignment horizontal="left" vertical="center" wrapText="1"/>
    </xf>
    <xf numFmtId="4" fontId="14" fillId="0" borderId="27" xfId="2" applyNumberFormat="1" applyFont="1" applyFill="1" applyBorder="1" applyAlignment="1">
      <alignment horizontal="center" vertical="center" wrapText="1"/>
    </xf>
    <xf numFmtId="3" fontId="4" fillId="0" borderId="27" xfId="2" applyNumberFormat="1" applyFont="1" applyFill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left" vertical="center" wrapText="1" indent="2"/>
    </xf>
    <xf numFmtId="3" fontId="4" fillId="0" borderId="27" xfId="2" applyNumberFormat="1" applyFont="1" applyFill="1" applyBorder="1" applyAlignment="1">
      <alignment horizontal="right" vertical="center" wrapText="1"/>
    </xf>
    <xf numFmtId="3" fontId="4" fillId="0" borderId="27" xfId="2" applyNumberFormat="1" applyFont="1" applyFill="1" applyBorder="1" applyAlignment="1">
      <alignment horizontal="left" vertical="center" wrapText="1"/>
    </xf>
    <xf numFmtId="4" fontId="4" fillId="0" borderId="27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 applyAlignment="1">
      <alignment horizontal="center" vertical="center" wrapText="1"/>
    </xf>
    <xf numFmtId="3" fontId="0" fillId="0" borderId="14" xfId="3" quotePrefix="1" applyNumberFormat="1" applyFont="1" applyBorder="1"/>
    <xf numFmtId="3" fontId="4" fillId="0" borderId="0" xfId="2" applyNumberFormat="1" applyFont="1" applyFill="1" applyBorder="1" applyAlignment="1">
      <alignment horizontal="left" vertical="center"/>
    </xf>
    <xf numFmtId="3" fontId="14" fillId="0" borderId="0" xfId="2" quotePrefix="1" applyNumberFormat="1" applyFont="1" applyFill="1" applyBorder="1" applyAlignment="1">
      <alignment horizontal="left" vertical="center" wrapText="1" indent="1"/>
    </xf>
    <xf numFmtId="3" fontId="14" fillId="0" borderId="14" xfId="2" quotePrefix="1" applyNumberFormat="1" applyFont="1" applyFill="1" applyBorder="1" applyAlignment="1">
      <alignment horizontal="center" vertical="center" wrapText="1"/>
    </xf>
    <xf numFmtId="3" fontId="14" fillId="0" borderId="27" xfId="2" quotePrefix="1" applyNumberFormat="1" applyFont="1" applyFill="1" applyBorder="1" applyAlignment="1">
      <alignment horizontal="right" vertical="center" wrapText="1"/>
    </xf>
    <xf numFmtId="3" fontId="14" fillId="0" borderId="27" xfId="2" quotePrefix="1" applyNumberFormat="1" applyFont="1" applyFill="1" applyBorder="1" applyAlignment="1">
      <alignment horizontal="left" vertical="center" wrapText="1"/>
    </xf>
    <xf numFmtId="4" fontId="14" fillId="0" borderId="27" xfId="2" quotePrefix="1" applyNumberFormat="1" applyFont="1" applyFill="1" applyBorder="1" applyAlignment="1">
      <alignment horizontal="center" vertical="center" wrapText="1"/>
    </xf>
    <xf numFmtId="3" fontId="4" fillId="0" borderId="0" xfId="2" quotePrefix="1" applyNumberFormat="1" applyFont="1" applyFill="1" applyBorder="1" applyAlignment="1">
      <alignment horizontal="left" vertical="center" wrapText="1" indent="2"/>
    </xf>
    <xf numFmtId="3" fontId="4" fillId="0" borderId="14" xfId="2" quotePrefix="1" applyNumberFormat="1" applyFont="1" applyFill="1" applyBorder="1" applyAlignment="1">
      <alignment horizontal="center" vertical="center" wrapText="1"/>
    </xf>
    <xf numFmtId="3" fontId="4" fillId="0" borderId="27" xfId="2" quotePrefix="1" applyNumberFormat="1" applyFont="1" applyFill="1" applyBorder="1" applyAlignment="1">
      <alignment horizontal="right" vertical="center" wrapText="1"/>
    </xf>
    <xf numFmtId="3" fontId="4" fillId="0" borderId="27" xfId="2" quotePrefix="1" applyNumberFormat="1" applyFont="1" applyFill="1" applyBorder="1" applyAlignment="1">
      <alignment horizontal="left" vertical="center" wrapText="1"/>
    </xf>
    <xf numFmtId="4" fontId="4" fillId="0" borderId="27" xfId="2" quotePrefix="1" applyNumberFormat="1" applyFont="1" applyFill="1" applyBorder="1" applyAlignment="1">
      <alignment horizontal="center" vertical="center" wrapText="1"/>
    </xf>
    <xf numFmtId="3" fontId="4" fillId="0" borderId="0" xfId="2" applyNumberFormat="1" applyFont="1" applyAlignment="1" applyProtection="1">
      <alignment vertical="center"/>
    </xf>
    <xf numFmtId="3" fontId="6" fillId="0" borderId="27" xfId="2" applyNumberFormat="1" applyFont="1" applyFill="1" applyBorder="1" applyAlignment="1">
      <alignment horizontal="left" vertical="center" wrapText="1"/>
    </xf>
    <xf numFmtId="3" fontId="9" fillId="0" borderId="0" xfId="4" applyNumberFormat="1" applyFont="1" applyFill="1" applyBorder="1" applyAlignment="1" applyProtection="1">
      <alignment vertical="center"/>
    </xf>
    <xf numFmtId="3" fontId="9" fillId="0" borderId="0" xfId="4" applyNumberFormat="1" applyFont="1" applyFill="1" applyBorder="1" applyAlignment="1" applyProtection="1">
      <alignment horizontal="left" vertical="center" indent="2"/>
    </xf>
    <xf numFmtId="3" fontId="9" fillId="0" borderId="14" xfId="4" applyNumberFormat="1" applyFont="1" applyFill="1" applyBorder="1" applyAlignment="1" applyProtection="1">
      <alignment horizontal="center" vertical="center"/>
    </xf>
    <xf numFmtId="3" fontId="9" fillId="0" borderId="27" xfId="4" applyNumberFormat="1" applyFont="1" applyFill="1" applyBorder="1" applyAlignment="1" applyProtection="1">
      <alignment horizontal="right" vertical="center"/>
    </xf>
    <xf numFmtId="3" fontId="9" fillId="0" borderId="27" xfId="4" applyNumberFormat="1" applyFont="1" applyFill="1" applyBorder="1" applyAlignment="1" applyProtection="1">
      <alignment horizontal="left" vertical="center"/>
    </xf>
    <xf numFmtId="4" fontId="9" fillId="0" borderId="27" xfId="4" applyNumberFormat="1" applyFont="1" applyFill="1" applyBorder="1" applyAlignment="1" applyProtection="1">
      <alignment horizontal="center" vertical="center"/>
    </xf>
    <xf numFmtId="3" fontId="4" fillId="0" borderId="5" xfId="2" applyNumberFormat="1" applyFont="1" applyFill="1" applyBorder="1" applyAlignment="1" applyProtection="1">
      <alignment vertical="center"/>
    </xf>
    <xf numFmtId="3" fontId="2" fillId="4" borderId="28" xfId="4" applyNumberFormat="1" applyFont="1" applyFill="1" applyBorder="1" applyAlignment="1" applyProtection="1">
      <alignment horizontal="center" vertical="center"/>
    </xf>
    <xf numFmtId="3" fontId="9" fillId="0" borderId="7" xfId="4" applyNumberFormat="1" applyFont="1" applyFill="1" applyBorder="1" applyAlignment="1" applyProtection="1">
      <alignment vertical="center"/>
    </xf>
    <xf numFmtId="3" fontId="9" fillId="0" borderId="8" xfId="4" applyNumberFormat="1" applyFont="1" applyFill="1" applyBorder="1" applyAlignment="1" applyProtection="1">
      <alignment vertical="center"/>
    </xf>
    <xf numFmtId="3" fontId="2" fillId="0" borderId="15" xfId="4" applyNumberFormat="1" applyFont="1" applyFill="1" applyBorder="1" applyAlignment="1" applyProtection="1">
      <alignment vertical="center"/>
    </xf>
    <xf numFmtId="3" fontId="2" fillId="1" borderId="15" xfId="4" applyNumberFormat="1" applyFont="1" applyFill="1" applyBorder="1" applyAlignment="1" applyProtection="1">
      <alignment horizontal="center" vertical="center"/>
    </xf>
    <xf numFmtId="3" fontId="2" fillId="1" borderId="16" xfId="4" applyNumberFormat="1" applyFont="1" applyFill="1" applyBorder="1" applyAlignment="1" applyProtection="1">
      <alignment horizontal="center" vertical="center"/>
    </xf>
    <xf numFmtId="3" fontId="2" fillId="4" borderId="17" xfId="4" applyNumberFormat="1" applyFont="1" applyFill="1" applyBorder="1" applyAlignment="1" applyProtection="1">
      <alignment horizontal="center" vertical="center"/>
    </xf>
    <xf numFmtId="3" fontId="2" fillId="1" borderId="29" xfId="4" applyNumberFormat="1" applyFont="1" applyFill="1" applyBorder="1" applyAlignment="1" applyProtection="1">
      <alignment horizontal="center" vertical="center"/>
    </xf>
    <xf numFmtId="3" fontId="2" fillId="0" borderId="12" xfId="3" applyNumberFormat="1" applyFont="1" applyFill="1" applyBorder="1" applyAlignment="1" applyProtection="1">
      <alignment vertical="center"/>
    </xf>
    <xf numFmtId="3" fontId="7" fillId="0" borderId="0" xfId="4" applyNumberFormat="1" applyFont="1" applyFill="1" applyBorder="1" applyAlignment="1" applyProtection="1">
      <alignment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0" xfId="4" applyNumberFormat="1" applyFont="1" applyFill="1" applyBorder="1" applyAlignment="1" applyProtection="1">
      <alignment horizontal="center" vertical="center"/>
    </xf>
    <xf numFmtId="3" fontId="2" fillId="5" borderId="24" xfId="4" applyNumberFormat="1" applyFont="1" applyFill="1" applyBorder="1" applyAlignment="1" applyProtection="1">
      <alignment horizontal="center" vertical="center"/>
    </xf>
    <xf numFmtId="3" fontId="4" fillId="0" borderId="0" xfId="2" applyNumberFormat="1" applyFont="1" applyBorder="1" applyAlignment="1" applyProtection="1">
      <alignment horizontal="center" vertical="center"/>
    </xf>
    <xf numFmtId="3" fontId="4" fillId="0" borderId="0" xfId="2" applyNumberFormat="1" applyFont="1" applyAlignment="1" applyProtection="1">
      <alignment horizontal="center" vertical="center"/>
    </xf>
    <xf numFmtId="3" fontId="6" fillId="0" borderId="0" xfId="2" applyNumberFormat="1" applyFont="1" applyAlignment="1" applyProtection="1">
      <alignment vertical="center"/>
    </xf>
    <xf numFmtId="1" fontId="6" fillId="0" borderId="19" xfId="2" applyNumberFormat="1" applyFont="1" applyBorder="1" applyAlignment="1" applyProtection="1">
      <alignment horizontal="center" vertical="center"/>
    </xf>
    <xf numFmtId="10" fontId="6" fillId="0" borderId="20" xfId="5" applyNumberFormat="1" applyFont="1" applyBorder="1" applyAlignment="1" applyProtection="1">
      <alignment horizontal="left" vertical="center"/>
    </xf>
    <xf numFmtId="10" fontId="6" fillId="0" borderId="0" xfId="5" applyNumberFormat="1" applyFont="1" applyBorder="1" applyAlignment="1" applyProtection="1">
      <alignment horizontal="left" vertical="center"/>
    </xf>
    <xf numFmtId="1" fontId="4" fillId="0" borderId="0" xfId="2" applyNumberFormat="1" applyFont="1" applyBorder="1" applyAlignment="1" applyProtection="1">
      <alignment horizontal="center" vertical="center"/>
    </xf>
    <xf numFmtId="167" fontId="4" fillId="0" borderId="0" xfId="2" applyNumberFormat="1" applyFont="1" applyBorder="1" applyAlignment="1" applyProtection="1">
      <alignment horizontal="left" vertical="center"/>
    </xf>
    <xf numFmtId="1" fontId="4" fillId="0" borderId="8" xfId="2" applyNumberFormat="1" applyFont="1" applyBorder="1" applyAlignment="1" applyProtection="1">
      <alignment horizontal="center" vertical="center"/>
    </xf>
    <xf numFmtId="1" fontId="6" fillId="0" borderId="0" xfId="2" applyNumberFormat="1" applyFont="1" applyAlignment="1" applyProtection="1">
      <alignment horizontal="right" vertical="center"/>
    </xf>
    <xf numFmtId="167" fontId="4" fillId="5" borderId="21" xfId="2" applyNumberFormat="1" applyFont="1" applyFill="1" applyBorder="1" applyAlignment="1" applyProtection="1">
      <alignment horizontal="center" vertical="center"/>
    </xf>
    <xf numFmtId="3" fontId="4" fillId="2" borderId="27" xfId="2" applyNumberFormat="1" applyFont="1" applyFill="1" applyBorder="1" applyAlignment="1" applyProtection="1">
      <alignment vertical="center"/>
    </xf>
    <xf numFmtId="3" fontId="4" fillId="2" borderId="27" xfId="4" applyNumberFormat="1" applyFont="1" applyFill="1" applyBorder="1" applyAlignment="1" applyProtection="1">
      <alignment horizontal="center" vertical="center"/>
    </xf>
    <xf numFmtId="3" fontId="7" fillId="1" borderId="23" xfId="4" applyNumberFormat="1" applyFont="1" applyFill="1" applyBorder="1" applyAlignment="1" applyProtection="1">
      <alignment horizontal="center" vertical="center"/>
    </xf>
    <xf numFmtId="3" fontId="7" fillId="1" borderId="3" xfId="4" applyNumberFormat="1" applyFont="1" applyFill="1" applyBorder="1" applyAlignment="1" applyProtection="1">
      <alignment horizontal="center" vertical="center"/>
    </xf>
    <xf numFmtId="3" fontId="9" fillId="0" borderId="26" xfId="4" applyNumberFormat="1" applyFont="1" applyFill="1" applyBorder="1" applyAlignment="1" applyProtection="1">
      <alignment vertical="center"/>
    </xf>
    <xf numFmtId="3" fontId="4" fillId="1" borderId="14" xfId="2" applyNumberFormat="1" applyFont="1" applyFill="1" applyBorder="1" applyAlignment="1" applyProtection="1">
      <alignment horizontal="center" vertical="center"/>
    </xf>
    <xf numFmtId="3" fontId="4" fillId="1" borderId="27" xfId="2" applyNumberFormat="1" applyFont="1" applyFill="1" applyBorder="1" applyAlignment="1" applyProtection="1">
      <alignment horizontal="center" vertical="center"/>
    </xf>
    <xf numFmtId="3" fontId="9" fillId="0" borderId="6" xfId="4" applyNumberFormat="1" applyFont="1" applyFill="1" applyBorder="1" applyAlignment="1" applyProtection="1">
      <alignment vertical="center"/>
    </xf>
    <xf numFmtId="3" fontId="6" fillId="0" borderId="4" xfId="2" applyNumberFormat="1" applyFont="1" applyFill="1" applyBorder="1" applyAlignment="1">
      <alignment horizontal="justify" vertical="center" wrapText="1"/>
    </xf>
    <xf numFmtId="3" fontId="6" fillId="1" borderId="14" xfId="2" applyNumberFormat="1" applyFont="1" applyFill="1" applyBorder="1" applyAlignment="1">
      <alignment horizontal="center" vertical="center" wrapText="1"/>
    </xf>
    <xf numFmtId="3" fontId="6" fillId="1" borderId="4" xfId="2" applyNumberFormat="1" applyFont="1" applyFill="1" applyBorder="1" applyAlignment="1">
      <alignment horizontal="center" vertical="center" wrapText="1"/>
    </xf>
    <xf numFmtId="3" fontId="9" fillId="0" borderId="14" xfId="4" applyNumberFormat="1" applyFont="1" applyFill="1" applyBorder="1" applyAlignment="1" applyProtection="1">
      <alignment vertical="center"/>
      <protection locked="0"/>
    </xf>
    <xf numFmtId="3" fontId="14" fillId="0" borderId="4" xfId="2" applyNumberFormat="1" applyFont="1" applyFill="1" applyBorder="1" applyAlignment="1">
      <alignment horizontal="left" vertical="center" wrapText="1" indent="1"/>
    </xf>
    <xf numFmtId="3" fontId="14" fillId="1" borderId="14" xfId="2" applyNumberFormat="1" applyFont="1" applyFill="1" applyBorder="1" applyAlignment="1">
      <alignment horizontal="center" vertical="center" wrapText="1"/>
    </xf>
    <xf numFmtId="3" fontId="14" fillId="1" borderId="4" xfId="2" applyNumberFormat="1" applyFont="1" applyFill="1" applyBorder="1" applyAlignment="1">
      <alignment horizontal="center" vertical="center" wrapText="1"/>
    </xf>
    <xf numFmtId="3" fontId="4" fillId="1" borderId="4" xfId="2" applyNumberFormat="1" applyFont="1" applyFill="1" applyBorder="1" applyAlignment="1">
      <alignment horizontal="center" vertical="center" wrapText="1"/>
    </xf>
    <xf numFmtId="3" fontId="4" fillId="1" borderId="14" xfId="2" applyNumberFormat="1" applyFont="1" applyFill="1" applyBorder="1" applyAlignment="1">
      <alignment horizontal="center" vertical="center" wrapText="1"/>
    </xf>
    <xf numFmtId="3" fontId="4" fillId="0" borderId="4" xfId="2" applyNumberFormat="1" applyFont="1" applyFill="1" applyBorder="1" applyAlignment="1">
      <alignment horizontal="left" vertical="center" wrapText="1" indent="2"/>
    </xf>
    <xf numFmtId="4" fontId="4" fillId="1" borderId="14" xfId="2" applyNumberFormat="1" applyFont="1" applyFill="1" applyBorder="1" applyAlignment="1">
      <alignment horizontal="center" vertical="center" wrapText="1"/>
    </xf>
    <xf numFmtId="168" fontId="9" fillId="0" borderId="14" xfId="4" applyNumberFormat="1" applyFont="1" applyFill="1" applyBorder="1" applyAlignment="1" applyProtection="1">
      <alignment vertical="center"/>
      <protection locked="0"/>
    </xf>
    <xf numFmtId="3" fontId="14" fillId="0" borderId="4" xfId="2" quotePrefix="1" applyNumberFormat="1" applyFont="1" applyFill="1" applyBorder="1" applyAlignment="1">
      <alignment horizontal="left" vertical="center" wrapText="1" indent="1"/>
    </xf>
    <xf numFmtId="3" fontId="14" fillId="1" borderId="14" xfId="2" quotePrefix="1" applyNumberFormat="1" applyFont="1" applyFill="1" applyBorder="1" applyAlignment="1">
      <alignment horizontal="center" vertical="center" wrapText="1"/>
    </xf>
    <xf numFmtId="3" fontId="14" fillId="1" borderId="4" xfId="2" quotePrefix="1" applyNumberFormat="1" applyFont="1" applyFill="1" applyBorder="1" applyAlignment="1">
      <alignment horizontal="center" vertical="center" wrapText="1"/>
    </xf>
    <xf numFmtId="3" fontId="6" fillId="1" borderId="4" xfId="2" quotePrefix="1" applyNumberFormat="1" applyFont="1" applyFill="1" applyBorder="1" applyAlignment="1">
      <alignment horizontal="center" vertical="center" wrapText="1"/>
    </xf>
    <xf numFmtId="3" fontId="4" fillId="0" borderId="4" xfId="2" quotePrefix="1" applyNumberFormat="1" applyFont="1" applyFill="1" applyBorder="1" applyAlignment="1">
      <alignment horizontal="left" vertical="center" wrapText="1" indent="2"/>
    </xf>
    <xf numFmtId="3" fontId="4" fillId="1" borderId="14" xfId="2" quotePrefix="1" applyNumberFormat="1" applyFont="1" applyFill="1" applyBorder="1" applyAlignment="1">
      <alignment horizontal="center" vertical="center" wrapText="1"/>
    </xf>
    <xf numFmtId="3" fontId="4" fillId="1" borderId="4" xfId="2" quotePrefix="1" applyNumberFormat="1" applyFont="1" applyFill="1" applyBorder="1" applyAlignment="1">
      <alignment horizontal="center" vertical="center" wrapText="1"/>
    </xf>
    <xf numFmtId="3" fontId="9" fillId="1" borderId="14" xfId="4" applyNumberFormat="1" applyFont="1" applyFill="1" applyBorder="1" applyAlignment="1" applyProtection="1">
      <alignment horizontal="center" vertical="center"/>
    </xf>
    <xf numFmtId="3" fontId="9" fillId="1" borderId="4" xfId="4" applyNumberFormat="1" applyFont="1" applyFill="1" applyBorder="1" applyAlignment="1" applyProtection="1">
      <alignment horizontal="center" vertical="center"/>
    </xf>
    <xf numFmtId="3" fontId="2" fillId="1" borderId="4" xfId="4" applyNumberFormat="1" applyFont="1" applyFill="1" applyBorder="1" applyAlignment="1" applyProtection="1">
      <alignment horizontal="center" vertical="center"/>
    </xf>
    <xf numFmtId="4" fontId="4" fillId="1" borderId="24" xfId="2" applyNumberFormat="1" applyFont="1" applyFill="1" applyBorder="1" applyAlignment="1">
      <alignment horizontal="center" vertical="center" wrapText="1"/>
    </xf>
    <xf numFmtId="3" fontId="2" fillId="1" borderId="11" xfId="4" applyNumberFormat="1" applyFont="1" applyFill="1" applyBorder="1" applyAlignment="1" applyProtection="1">
      <alignment horizontal="center" vertical="center"/>
    </xf>
    <xf numFmtId="3" fontId="2" fillId="4" borderId="20" xfId="4" applyNumberFormat="1" applyFont="1" applyFill="1" applyBorder="1" applyAlignment="1" applyProtection="1">
      <alignment horizontal="center" vertical="center"/>
    </xf>
    <xf numFmtId="3" fontId="2" fillId="0" borderId="12" xfId="4" applyNumberFormat="1" applyFont="1" applyFill="1" applyBorder="1" applyAlignment="1" applyProtection="1">
      <alignment vertical="center"/>
    </xf>
    <xf numFmtId="3" fontId="7" fillId="0" borderId="0" xfId="4" applyNumberFormat="1" applyFont="1" applyFill="1" applyBorder="1" applyAlignment="1" applyProtection="1">
      <alignment horizontal="right" vertical="center"/>
    </xf>
    <xf numFmtId="3" fontId="10" fillId="0" borderId="0" xfId="4" applyNumberFormat="1" applyFont="1" applyFill="1" applyBorder="1" applyAlignment="1" applyProtection="1">
      <alignment horizontal="right" vertical="center"/>
    </xf>
    <xf numFmtId="3" fontId="4" fillId="2" borderId="2" xfId="4" applyNumberFormat="1" applyFont="1" applyFill="1" applyBorder="1" applyAlignment="1" applyProtection="1">
      <alignment horizontal="center" vertical="center"/>
    </xf>
    <xf numFmtId="3" fontId="4" fillId="2" borderId="0" xfId="4" applyNumberFormat="1" applyFont="1" applyFill="1" applyBorder="1" applyAlignment="1" applyProtection="1">
      <alignment horizontal="center" vertical="center"/>
    </xf>
    <xf numFmtId="3" fontId="4" fillId="2" borderId="4" xfId="4" applyNumberFormat="1" applyFont="1" applyFill="1" applyBorder="1" applyAlignment="1" applyProtection="1">
      <alignment horizontal="center" vertical="center"/>
    </xf>
    <xf numFmtId="3" fontId="4" fillId="2" borderId="8" xfId="4" applyNumberFormat="1" applyFont="1" applyFill="1" applyBorder="1" applyAlignment="1" applyProtection="1">
      <alignment horizontal="center" vertical="center"/>
    </xf>
    <xf numFmtId="3" fontId="4" fillId="2" borderId="9" xfId="4" applyNumberFormat="1" applyFont="1" applyFill="1" applyBorder="1" applyAlignment="1" applyProtection="1">
      <alignment horizontal="center" vertical="center"/>
    </xf>
    <xf numFmtId="3" fontId="6" fillId="2" borderId="10" xfId="4" applyNumberFormat="1" applyFont="1" applyFill="1" applyBorder="1" applyAlignment="1" applyProtection="1">
      <alignment horizontal="center" vertical="center"/>
    </xf>
  </cellXfs>
  <cellStyles count="6">
    <cellStyle name="Comma 2" xfId="3"/>
    <cellStyle name="Normal" xfId="0" builtinId="0"/>
    <cellStyle name="Normal 6 2" xfId="2"/>
    <cellStyle name="Normal_Proforma 1A" xfId="1"/>
    <cellStyle name="Normal_Proforma 1A_TLB2 ITN Financial Proforma A - Draft - Rev 2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'Excercise 4 FM '!$C$48:$I$48</c:f>
              <c:strCache>
                <c:ptCount val="7"/>
                <c:pt idx="0">
                  <c:v>Total FM Service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'Excercise 4 FM '!$J$47:$L$47</c:f>
              <c:strCache>
                <c:ptCount val="3"/>
                <c:pt idx="0">
                  <c:v>Real Costs</c:v>
                </c:pt>
                <c:pt idx="1">
                  <c:v>Nominal Costs</c:v>
                </c:pt>
                <c:pt idx="2">
                  <c:v>Present Value</c:v>
                </c:pt>
              </c:strCache>
            </c:strRef>
          </c:cat>
          <c:val>
            <c:numRef>
              <c:f>'Excercise 4 FM '!$J$48:$L$48</c:f>
              <c:numCache>
                <c:formatCode>0</c:formatCode>
                <c:ptCount val="3"/>
                <c:pt idx="0">
                  <c:v>4113760</c:v>
                </c:pt>
                <c:pt idx="1">
                  <c:v>6452939.47019279</c:v>
                </c:pt>
                <c:pt idx="2">
                  <c:v>2855009.4000536208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8-446E-9151-615C406BED56}"/>
            </c:ext>
          </c:extLst>
        </c:ser>
        <c:ser>
          <c:idx val="1"/>
          <c:order val="1"/>
          <c:tx>
            <c:strRef>
              <c:f>'Excercise 4 FM '!$C$49:$I$49</c:f>
              <c:strCache>
                <c:ptCount val="7"/>
                <c:pt idx="0">
                  <c:v>Total Replacement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'Excercise 4 FM '!$J$47:$L$47</c:f>
              <c:strCache>
                <c:ptCount val="3"/>
                <c:pt idx="0">
                  <c:v>Real Costs</c:v>
                </c:pt>
                <c:pt idx="1">
                  <c:v>Nominal Costs</c:v>
                </c:pt>
                <c:pt idx="2">
                  <c:v>Present Value</c:v>
                </c:pt>
              </c:strCache>
            </c:strRef>
          </c:cat>
          <c:val>
            <c:numRef>
              <c:f>'Excercise 4 FM '!$J$49:$L$49</c:f>
              <c:numCache>
                <c:formatCode>0</c:formatCode>
                <c:ptCount val="3"/>
                <c:pt idx="0">
                  <c:v>1427085</c:v>
                </c:pt>
                <c:pt idx="1">
                  <c:v>2275769.8260174519</c:v>
                </c:pt>
                <c:pt idx="2">
                  <c:v>816719.36247742921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8-446E-9151-615C406BE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712896"/>
        <c:axId val="229714144"/>
      </c:barChart>
      <c:catAx>
        <c:axId val="22971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14144"/>
        <c:crosses val="autoZero"/>
        <c:auto val="1"/>
        <c:lblAlgn val="ctr"/>
        <c:lblOffset val="100"/>
        <c:noMultiLvlLbl val="0"/>
      </c:catAx>
      <c:valAx>
        <c:axId val="22971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1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166687</xdr:colOff>
      <xdr:row>52</xdr:row>
      <xdr:rowOff>9525</xdr:rowOff>
    </xdr:from>
    <xdr:to>
      <xdr:col>8</xdr:col>
      <xdr:colOff>500062</xdr:colOff>
      <xdr:row>72</xdr:row>
      <xdr:rowOff>35719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rmot.kehily\OneDrive%20-%20Technological%20University%20Dublin\TOPICS\LCC\New%20Project%20_%20Tutorial%20in%20LCC\LCC%20tutor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Kehily\My%20Documents\Dermots%20%20Documents\My%20Dropbox\KSN%20Project\Sandwell_Schools_4DC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rmot.kehily\My%20Documents\My%20Dropbox\KSN%20Project\Sandwell_Schools_4DC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 1"/>
      <sheetName val="Single  wE"/>
      <sheetName val="Series"/>
      <sheetName val="LCC Excer 1"/>
      <sheetName val="LCC Excer 2"/>
      <sheetName val="LCC Excer 3 Real"/>
      <sheetName val="LCC Excer 3 Nominal"/>
      <sheetName val="LCC Excer 3 PV"/>
      <sheetName val="Excercise 4 FM "/>
      <sheetName val="Excercise 4 Repla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7">
          <cell r="J47" t="str">
            <v>Real Costs</v>
          </cell>
          <cell r="K47" t="str">
            <v>Nominal Costs</v>
          </cell>
          <cell r="L47" t="str">
            <v>Present Value</v>
          </cell>
        </row>
        <row r="48">
          <cell r="C48" t="str">
            <v>Total FM Service Costs</v>
          </cell>
          <cell r="J48">
            <v>4113760</v>
          </cell>
          <cell r="K48">
            <v>6452939.47019279</v>
          </cell>
          <cell r="L48">
            <v>2855009.4000536208</v>
          </cell>
        </row>
        <row r="49">
          <cell r="C49" t="str">
            <v>Total Replacement Costs</v>
          </cell>
          <cell r="J49">
            <v>1427085</v>
          </cell>
          <cell r="K49">
            <v>2275769.8260174519</v>
          </cell>
          <cell r="L49">
            <v>816719.36247742921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3">
          <cell r="AG3" t="str">
            <v>Base</v>
          </cell>
          <cell r="AH3">
            <v>18</v>
          </cell>
        </row>
        <row r="4">
          <cell r="AG4" t="str">
            <v>WhatIF</v>
          </cell>
          <cell r="AH4">
            <v>19</v>
          </cell>
        </row>
        <row r="5">
          <cell r="AG5" t="str">
            <v>Option 2</v>
          </cell>
          <cell r="AH5">
            <v>20</v>
          </cell>
        </row>
        <row r="6">
          <cell r="AG6" t="str">
            <v>Option 3</v>
          </cell>
          <cell r="AH6">
            <v>21</v>
          </cell>
        </row>
        <row r="7">
          <cell r="AG7">
            <v>4</v>
          </cell>
          <cell r="AH7">
            <v>22</v>
          </cell>
        </row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  <cell r="S8">
            <v>1</v>
          </cell>
          <cell r="T8" t="str">
            <v>Base</v>
          </cell>
          <cell r="AG8">
            <v>5</v>
          </cell>
          <cell r="AH8">
            <v>23</v>
          </cell>
        </row>
        <row r="9">
          <cell r="AG9">
            <v>6</v>
          </cell>
          <cell r="AH9">
            <v>24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  <cell r="T10" t="str">
            <v>Base</v>
          </cell>
          <cell r="U10" t="str">
            <v>WhatIF</v>
          </cell>
          <cell r="V10" t="str">
            <v>Option 2</v>
          </cell>
          <cell r="W10" t="str">
            <v>Option 3</v>
          </cell>
          <cell r="X10">
            <v>4</v>
          </cell>
          <cell r="Y10">
            <v>5</v>
          </cell>
          <cell r="Z10">
            <v>6</v>
          </cell>
          <cell r="AA10">
            <v>7</v>
          </cell>
          <cell r="AB10">
            <v>8</v>
          </cell>
          <cell r="AC10">
            <v>9</v>
          </cell>
          <cell r="AD10">
            <v>10</v>
          </cell>
          <cell r="AE10">
            <v>11</v>
          </cell>
          <cell r="AG10">
            <v>7</v>
          </cell>
          <cell r="AH10">
            <v>25</v>
          </cell>
        </row>
        <row r="11">
          <cell r="C11" t="str">
            <v>CLIENT</v>
          </cell>
          <cell r="P11" t="str">
            <v>CLIENT</v>
          </cell>
          <cell r="AG11">
            <v>8</v>
          </cell>
          <cell r="AH11">
            <v>26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  <cell r="AG12">
            <v>9</v>
          </cell>
          <cell r="AH12">
            <v>27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  <cell r="AG13">
            <v>10</v>
          </cell>
          <cell r="AH13">
            <v>28</v>
          </cell>
        </row>
        <row r="14">
          <cell r="AG14">
            <v>11</v>
          </cell>
          <cell r="AH14">
            <v>29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  <cell r="AG15">
            <v>0</v>
          </cell>
          <cell r="AH15">
            <v>99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40683.822421296296</v>
          </cell>
          <cell r="P26" t="str">
            <v>Tody's date</v>
          </cell>
          <cell r="Q26">
            <v>40683.822421296296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  <cell r="U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  <cell r="U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  <cell r="U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  <cell r="V84">
            <v>1.5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  <cell r="U119">
            <v>3.7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  <cell r="U127">
            <v>3.7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  <cell r="U136">
            <v>295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  <cell r="U152">
            <v>11000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  <cell r="U217">
            <v>1839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  <cell r="U329">
            <v>30.8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  <cell r="U447">
            <v>221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  <cell r="U786">
            <v>0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  <cell r="U900" t="str">
            <v>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  <cell r="U919">
            <v>8736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  <cell r="U970">
            <v>0.06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  <cell r="U971">
            <v>0.02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  <cell r="U976">
            <v>60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  <cell r="U977">
            <v>2.5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  <cell r="U978">
            <v>7.5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  <row r="996">
          <cell r="C996" t="str">
            <v>End</v>
          </cell>
          <cell r="P996">
            <v>562</v>
          </cell>
          <cell r="T996" t="str">
            <v>End</v>
          </cell>
        </row>
      </sheetData>
      <sheetData sheetId="2"/>
      <sheetData sheetId="3">
        <row r="11">
          <cell r="B11" t="b">
            <v>1</v>
          </cell>
        </row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 t="b">
            <v>1</v>
          </cell>
        </row>
        <row r="17">
          <cell r="B17" t="b">
            <v>1</v>
          </cell>
        </row>
        <row r="18">
          <cell r="B18" t="b">
            <v>0</v>
          </cell>
        </row>
        <row r="19">
          <cell r="B19" t="b">
            <v>0</v>
          </cell>
        </row>
        <row r="20">
          <cell r="B20" t="b">
            <v>0</v>
          </cell>
        </row>
        <row r="21">
          <cell r="B21" t="b">
            <v>0</v>
          </cell>
        </row>
        <row r="23">
          <cell r="B23" t="b">
            <v>0</v>
          </cell>
        </row>
        <row r="24">
          <cell r="B24" t="b">
            <v>0</v>
          </cell>
        </row>
        <row r="25">
          <cell r="B25" t="b">
            <v>0</v>
          </cell>
        </row>
        <row r="27">
          <cell r="B27" t="b">
            <v>0</v>
          </cell>
        </row>
      </sheetData>
      <sheetData sheetId="4"/>
      <sheetData sheetId="5">
        <row r="10">
          <cell r="B10">
            <v>10.763909999999999</v>
          </cell>
        </row>
        <row r="19">
          <cell r="K19">
            <v>1839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4">
          <cell r="T114">
            <v>4.9999999999999989E-2</v>
          </cell>
        </row>
      </sheetData>
      <sheetData sheetId="16">
        <row r="12">
          <cell r="X12">
            <v>0</v>
          </cell>
          <cell r="Y12">
            <v>25</v>
          </cell>
          <cell r="Z12" t="str">
            <v>Unclassified</v>
          </cell>
          <cell r="AA12" t="str">
            <v>&lt;25</v>
          </cell>
          <cell r="AB12" t="str">
            <v>&lt;36</v>
          </cell>
        </row>
        <row r="13">
          <cell r="X13">
            <v>25</v>
          </cell>
          <cell r="Y13">
            <v>40</v>
          </cell>
          <cell r="Z13" t="str">
            <v>Pass</v>
          </cell>
          <cell r="AA13" t="str">
            <v>≥25-&lt;40</v>
          </cell>
          <cell r="AB13" t="str">
            <v>≥36-&lt;48</v>
          </cell>
        </row>
        <row r="14">
          <cell r="X14">
            <v>40</v>
          </cell>
          <cell r="Y14">
            <v>55</v>
          </cell>
          <cell r="Z14" t="str">
            <v>Good</v>
          </cell>
          <cell r="AA14" t="str">
            <v>≥40-&lt;55</v>
          </cell>
          <cell r="AB14" t="str">
            <v>≥48-&lt;60</v>
          </cell>
        </row>
        <row r="15">
          <cell r="X15">
            <v>55</v>
          </cell>
          <cell r="Y15">
            <v>70</v>
          </cell>
          <cell r="Z15" t="str">
            <v>Very good</v>
          </cell>
          <cell r="AA15" t="str">
            <v>≥55-&lt;70</v>
          </cell>
          <cell r="AB15" t="str">
            <v>≥60-&lt;70</v>
          </cell>
        </row>
        <row r="16">
          <cell r="X16">
            <v>70</v>
          </cell>
          <cell r="Y16">
            <v>120</v>
          </cell>
          <cell r="Z16" t="str">
            <v>Excellent</v>
          </cell>
          <cell r="AA16" t="str">
            <v>≥70</v>
          </cell>
          <cell r="AB16" t="str">
            <v>≥70</v>
          </cell>
        </row>
      </sheetData>
      <sheetData sheetId="17"/>
      <sheetData sheetId="18">
        <row r="7">
          <cell r="B7" t="str">
            <v>National average</v>
          </cell>
          <cell r="C7">
            <v>1</v>
          </cell>
          <cell r="E7" t="str">
            <v>1985/1</v>
          </cell>
          <cell r="F7">
            <v>100</v>
          </cell>
          <cell r="G7" t="str">
            <v>Actual</v>
          </cell>
          <cell r="I7" t="str">
            <v>100_</v>
          </cell>
          <cell r="J7" t="str">
            <v>Utilities</v>
          </cell>
          <cell r="AL7" t="str">
            <v>Australia</v>
          </cell>
          <cell r="AQ7">
            <v>1</v>
          </cell>
          <cell r="AR7" t="str">
            <v>SUBSTRUCTURE</v>
          </cell>
          <cell r="AT7" t="str">
            <v>5D</v>
          </cell>
          <cell r="AX7">
            <v>0</v>
          </cell>
          <cell r="AY7" t="str">
            <v>Nr</v>
          </cell>
          <cell r="BA7" t="str">
            <v>Walls 1979 -2001</v>
          </cell>
          <cell r="BB7">
            <v>0.45</v>
          </cell>
          <cell r="BD7" t="str">
            <v>Birmingham Office</v>
          </cell>
          <cell r="BE7" t="str">
            <v>Rider Levett Bucknal UK Limited</v>
          </cell>
          <cell r="BF7" t="str">
            <v>Level 2</v>
          </cell>
          <cell r="BG7" t="str">
            <v>Millennium Point</v>
          </cell>
          <cell r="BH7" t="str">
            <v>Curzon Street</v>
          </cell>
          <cell r="BI7" t="str">
            <v>Birmingham</v>
          </cell>
          <cell r="BJ7" t="str">
            <v xml:space="preserve">B4 7XG </v>
          </cell>
          <cell r="BK7" t="str">
            <v xml:space="preserve">E-mail: mark.weaver@uk.rlb.com </v>
          </cell>
          <cell r="BL7" t="str">
            <v xml:space="preserve"> 0121 503 1500 </v>
          </cell>
          <cell r="BM7" t="str">
            <v xml:space="preserve"> 0121 503 1501 </v>
          </cell>
          <cell r="BN7" t="str">
            <v>UK.rlb.com</v>
          </cell>
        </row>
        <row r="8">
          <cell r="B8" t="str">
            <v>South West</v>
          </cell>
          <cell r="C8">
            <v>0.98</v>
          </cell>
          <cell r="E8" t="str">
            <v>1998/1</v>
          </cell>
          <cell r="F8">
            <v>141</v>
          </cell>
          <cell r="G8" t="str">
            <v>Actual</v>
          </cell>
          <cell r="I8" t="str">
            <v>114_</v>
          </cell>
          <cell r="J8" t="str">
            <v>Railway stations</v>
          </cell>
          <cell r="K8">
            <v>1344</v>
          </cell>
          <cell r="N8">
            <v>0</v>
          </cell>
          <cell r="O8">
            <v>0</v>
          </cell>
          <cell r="P8">
            <v>0</v>
          </cell>
          <cell r="AL8" t="str">
            <v>Borders</v>
          </cell>
          <cell r="AQ8" t="str">
            <v>1A</v>
          </cell>
          <cell r="AR8" t="str">
            <v>Substructure</v>
          </cell>
          <cell r="AT8" t="str">
            <v>D</v>
          </cell>
          <cell r="AX8">
            <v>1</v>
          </cell>
          <cell r="AY8" t="str">
            <v>m</v>
          </cell>
          <cell r="BA8" t="str">
            <v>Ground slabs 1979 -2001</v>
          </cell>
          <cell r="BB8">
            <v>0.45</v>
          </cell>
          <cell r="BD8" t="str">
            <v>Bristol Office</v>
          </cell>
          <cell r="BE8" t="str">
            <v>Rider Levett Bucknal UK Limited</v>
          </cell>
          <cell r="BF8" t="str">
            <v>Grosvenor House</v>
          </cell>
          <cell r="BG8" t="str">
            <v>149 Whiteladies Road</v>
          </cell>
          <cell r="BH8" t="str">
            <v xml:space="preserve"> </v>
          </cell>
          <cell r="BI8" t="str">
            <v>Bristol</v>
          </cell>
          <cell r="BJ8" t="str">
            <v xml:space="preserve">BS8 2RA </v>
          </cell>
          <cell r="BK8" t="str">
            <v xml:space="preserve">E-mail: mark.williamson@uk.rlb.com </v>
          </cell>
          <cell r="BL8" t="str">
            <v xml:space="preserve"> 0117 974 1122 </v>
          </cell>
          <cell r="BM8" t="str">
            <v xml:space="preserve"> 0117 974 1141 </v>
          </cell>
          <cell r="BN8" t="str">
            <v>UK.rlb.com</v>
          </cell>
        </row>
        <row r="9">
          <cell r="B9" t="str">
            <v>South East</v>
          </cell>
          <cell r="C9">
            <v>1.06</v>
          </cell>
          <cell r="E9" t="str">
            <v>1998/2</v>
          </cell>
          <cell r="F9">
            <v>147</v>
          </cell>
          <cell r="G9" t="str">
            <v>Actual</v>
          </cell>
          <cell r="I9" t="str">
            <v>116_</v>
          </cell>
          <cell r="J9" t="str">
            <v xml:space="preserve">Railway control buildings </v>
          </cell>
          <cell r="K9">
            <v>773</v>
          </cell>
          <cell r="N9">
            <v>0</v>
          </cell>
          <cell r="O9">
            <v>0</v>
          </cell>
          <cell r="P9">
            <v>0</v>
          </cell>
          <cell r="AL9" t="str">
            <v>East Anglia</v>
          </cell>
          <cell r="AQ9">
            <v>2</v>
          </cell>
          <cell r="AR9" t="str">
            <v>SUPERSTRUCTURE</v>
          </cell>
          <cell r="AT9" t="str">
            <v>W</v>
          </cell>
          <cell r="AX9">
            <v>2</v>
          </cell>
          <cell r="AY9" t="str">
            <v>m²</v>
          </cell>
          <cell r="BA9" t="str">
            <v>Pitched roof 1979 -2001</v>
          </cell>
          <cell r="BB9">
            <v>0.35</v>
          </cell>
          <cell r="BD9" t="str">
            <v>Liverpool Office</v>
          </cell>
          <cell r="BE9" t="str">
            <v>Rider Levett Bucknal UK Limited</v>
          </cell>
          <cell r="BF9" t="str">
            <v>Suite 513</v>
          </cell>
          <cell r="BG9" t="str">
            <v>The Corn Exchange</v>
          </cell>
          <cell r="BH9" t="str">
            <v>Fenwick Street</v>
          </cell>
          <cell r="BI9" t="str">
            <v>Liverpool</v>
          </cell>
          <cell r="BJ9" t="str">
            <v xml:space="preserve">L2 7QL </v>
          </cell>
          <cell r="BK9" t="str">
            <v xml:space="preserve">E-mail: steve.power@uk.rlb.com </v>
          </cell>
          <cell r="BL9" t="str">
            <v xml:space="preserve"> 0151 225 0264 </v>
          </cell>
          <cell r="BM9" t="str">
            <v xml:space="preserve"> 0151 225 0269 </v>
          </cell>
          <cell r="BN9" t="str">
            <v>UK.rlb.com</v>
          </cell>
        </row>
        <row r="10">
          <cell r="B10" t="str">
            <v>Greater London</v>
          </cell>
          <cell r="C10">
            <v>1.18</v>
          </cell>
          <cell r="E10" t="str">
            <v>1998/3</v>
          </cell>
          <cell r="F10">
            <v>148</v>
          </cell>
          <cell r="G10" t="str">
            <v>Actual</v>
          </cell>
          <cell r="I10" t="str">
            <v>116_2</v>
          </cell>
          <cell r="J10" t="str">
            <v>Railway relay buildings</v>
          </cell>
          <cell r="K10">
            <v>697</v>
          </cell>
          <cell r="O10">
            <v>0</v>
          </cell>
          <cell r="P10">
            <v>0</v>
          </cell>
          <cell r="AL10" t="str">
            <v>East Pennines</v>
          </cell>
          <cell r="AQ10" t="str">
            <v>2A</v>
          </cell>
          <cell r="AR10" t="str">
            <v>Frame</v>
          </cell>
          <cell r="AT10" t="str">
            <v>BW</v>
          </cell>
          <cell r="AX10">
            <v>3</v>
          </cell>
          <cell r="AY10" t="str">
            <v>m³</v>
          </cell>
          <cell r="BA10" t="str">
            <v>Flat roof 1979 -2001</v>
          </cell>
          <cell r="BB10">
            <v>0.35</v>
          </cell>
          <cell r="BD10" t="str">
            <v xml:space="preserve">London Office </v>
          </cell>
          <cell r="BE10" t="str">
            <v>Rider Levett Bucknal UK Limited</v>
          </cell>
          <cell r="BF10" t="str">
            <v>Cutlers Court</v>
          </cell>
          <cell r="BG10" t="str">
            <v>115 Houndsditch</v>
          </cell>
          <cell r="BH10" t="str">
            <v xml:space="preserve"> </v>
          </cell>
          <cell r="BI10" t="str">
            <v>London</v>
          </cell>
          <cell r="BJ10" t="str">
            <v xml:space="preserve">EC3A 7BR </v>
          </cell>
          <cell r="BK10" t="str">
            <v xml:space="preserve">E-mail: tony.catchpole@uk.rlb.com </v>
          </cell>
          <cell r="BL10" t="str">
            <v xml:space="preserve"> 020 7398 8300 </v>
          </cell>
          <cell r="BM10" t="str">
            <v xml:space="preserve"> 020 7623 0466 </v>
          </cell>
          <cell r="BN10" t="str">
            <v>UK.rlb.com</v>
          </cell>
        </row>
        <row r="11">
          <cell r="B11" t="str">
            <v>East Anglia</v>
          </cell>
          <cell r="C11">
            <v>0.99</v>
          </cell>
          <cell r="E11" t="str">
            <v>1998/4</v>
          </cell>
          <cell r="F11">
            <v>146</v>
          </cell>
          <cell r="G11" t="str">
            <v>Actual</v>
          </cell>
          <cell r="I11" t="str">
            <v>125_</v>
          </cell>
          <cell r="J11" t="str">
            <v>Car parks (Multi-storey)</v>
          </cell>
          <cell r="K11">
            <v>20</v>
          </cell>
          <cell r="O11">
            <v>0</v>
          </cell>
          <cell r="P11">
            <v>0</v>
          </cell>
          <cell r="AL11" t="str">
            <v>East Scotland</v>
          </cell>
          <cell r="AQ11" t="str">
            <v>2B</v>
          </cell>
          <cell r="AR11" t="str">
            <v>Upper floors</v>
          </cell>
          <cell r="AT11" t="str">
            <v>M</v>
          </cell>
          <cell r="AX11">
            <v>4</v>
          </cell>
          <cell r="AY11" t="str">
            <v>t</v>
          </cell>
          <cell r="BA11" t="str">
            <v>Wood windows 1979 -2001</v>
          </cell>
          <cell r="BB11">
            <v>3</v>
          </cell>
          <cell r="BD11" t="str">
            <v>Manchester Office</v>
          </cell>
          <cell r="BE11" t="str">
            <v>Rider Levett Bucknal UK Limited</v>
          </cell>
          <cell r="BF11" t="str">
            <v>12 Exchange Quay</v>
          </cell>
          <cell r="BH11" t="str">
            <v>Salford Quay</v>
          </cell>
          <cell r="BI11" t="str">
            <v>Manchester</v>
          </cell>
          <cell r="BJ11" t="str">
            <v>M5 3EQ</v>
          </cell>
          <cell r="BK11" t="str">
            <v>E-mail: chris.hartley@uk.rlb.com</v>
          </cell>
          <cell r="BL11" t="str">
            <v xml:space="preserve"> 0161 868 7700 </v>
          </cell>
          <cell r="BM11" t="str">
            <v xml:space="preserve"> 0161 868 7701</v>
          </cell>
          <cell r="BN11" t="str">
            <v>UK.rlb.com</v>
          </cell>
        </row>
        <row r="12">
          <cell r="B12" t="str">
            <v>West Midlands</v>
          </cell>
          <cell r="C12">
            <v>0.97</v>
          </cell>
          <cell r="E12" t="str">
            <v>1999/1</v>
          </cell>
          <cell r="F12">
            <v>147</v>
          </cell>
          <cell r="G12" t="str">
            <v>Actual</v>
          </cell>
          <cell r="I12" t="str">
            <v>126_</v>
          </cell>
          <cell r="J12" t="str">
            <v>Petrol stations</v>
          </cell>
          <cell r="K12">
            <v>99</v>
          </cell>
          <cell r="O12">
            <v>0</v>
          </cell>
          <cell r="P12">
            <v>0</v>
          </cell>
          <cell r="AL12" t="str">
            <v>Midlands</v>
          </cell>
          <cell r="AQ12" t="str">
            <v>2C</v>
          </cell>
          <cell r="AR12" t="str">
            <v>Roof</v>
          </cell>
          <cell r="AT12" t="str">
            <v>Q</v>
          </cell>
          <cell r="AX12">
            <v>5</v>
          </cell>
          <cell r="AY12" t="str">
            <v>kg</v>
          </cell>
          <cell r="BA12" t="str">
            <v>Metal windows 1979 -2001</v>
          </cell>
          <cell r="BB12">
            <v>3.3</v>
          </cell>
          <cell r="BD12" t="str">
            <v>Newcastle Office</v>
          </cell>
          <cell r="BE12" t="str">
            <v>Rider Levett Bucknal UK Limited</v>
          </cell>
          <cell r="BF12" t="str">
            <v>Evans Business Centre</v>
          </cell>
          <cell r="BG12" t="str">
            <v>Durham Way South</v>
          </cell>
          <cell r="BH12" t="str">
            <v xml:space="preserve"> Newton Aycliffe</v>
          </cell>
          <cell r="BI12" t="str">
            <v>County Durham</v>
          </cell>
          <cell r="BJ12" t="str">
            <v xml:space="preserve">DL5 6XP </v>
          </cell>
          <cell r="BK12" t="str">
            <v>E-mail: ian.ridley@uk.rlb.com</v>
          </cell>
          <cell r="BL12" t="str">
            <v xml:space="preserve"> 0870 770 9830</v>
          </cell>
          <cell r="BN12" t="str">
            <v>UK.rlb.com</v>
          </cell>
        </row>
        <row r="13">
          <cell r="B13" t="str">
            <v>East Midlands</v>
          </cell>
          <cell r="C13">
            <v>0.94</v>
          </cell>
          <cell r="E13" t="str">
            <v>1999/2</v>
          </cell>
          <cell r="F13">
            <v>149</v>
          </cell>
          <cell r="G13" t="str">
            <v>Actual</v>
          </cell>
          <cell r="I13" t="str">
            <v>126_5</v>
          </cell>
          <cell r="J13" t="str">
            <v xml:space="preserve">Traffic control buildings </v>
          </cell>
          <cell r="K13">
            <v>1071</v>
          </cell>
          <cell r="O13">
            <v>0</v>
          </cell>
          <cell r="P13">
            <v>0</v>
          </cell>
          <cell r="AL13" t="str">
            <v>North East Scotland</v>
          </cell>
          <cell r="AQ13" t="str">
            <v>2D</v>
          </cell>
          <cell r="AR13" t="str">
            <v>Stairs</v>
          </cell>
          <cell r="AT13" t="str">
            <v>A</v>
          </cell>
          <cell r="AX13">
            <v>6</v>
          </cell>
          <cell r="AY13" t="str">
            <v>Item</v>
          </cell>
          <cell r="BA13" t="str">
            <v>Walls 2001 - 2006</v>
          </cell>
          <cell r="BB13">
            <v>0.35</v>
          </cell>
          <cell r="BD13" t="str">
            <v>Sheffield Office</v>
          </cell>
          <cell r="BE13" t="str">
            <v>Rider Levett Bucknal UK Limited</v>
          </cell>
          <cell r="BF13" t="str">
            <v>38 Carver Street</v>
          </cell>
          <cell r="BG13" t="str">
            <v xml:space="preserve"> </v>
          </cell>
          <cell r="BH13" t="str">
            <v xml:space="preserve"> </v>
          </cell>
          <cell r="BI13" t="str">
            <v>Sheffield</v>
          </cell>
          <cell r="BJ13" t="str">
            <v xml:space="preserve">S1 4FS </v>
          </cell>
          <cell r="BK13" t="str">
            <v xml:space="preserve">E-mail: dean.sheehy@uk.rlb.com </v>
          </cell>
          <cell r="BL13" t="str">
            <v xml:space="preserve"> 0114 289 5000 </v>
          </cell>
          <cell r="BM13" t="str">
            <v xml:space="preserve"> 01707 372 964 </v>
          </cell>
          <cell r="BN13" t="str">
            <v>UK.rlb.com</v>
          </cell>
        </row>
        <row r="14">
          <cell r="B14" t="str">
            <v>Wales</v>
          </cell>
          <cell r="C14">
            <v>0.93</v>
          </cell>
          <cell r="E14" t="str">
            <v>1999/3</v>
          </cell>
          <cell r="F14">
            <v>152</v>
          </cell>
          <cell r="G14" t="str">
            <v>Actual</v>
          </cell>
          <cell r="I14" t="str">
            <v>126_5</v>
          </cell>
          <cell r="J14" t="str">
            <v xml:space="preserve">Road vehicle storage/repair buildings </v>
          </cell>
          <cell r="O14">
            <v>0</v>
          </cell>
          <cell r="P14">
            <v>0</v>
          </cell>
          <cell r="AL14" t="str">
            <v>North Eastern</v>
          </cell>
          <cell r="AQ14" t="str">
            <v>2E</v>
          </cell>
          <cell r="AR14" t="str">
            <v>External walls</v>
          </cell>
          <cell r="AX14">
            <v>7</v>
          </cell>
          <cell r="AY14" t="str">
            <v>Weeks</v>
          </cell>
          <cell r="BA14" t="str">
            <v>Ground slabs 2001 - 2006</v>
          </cell>
          <cell r="BB14">
            <v>0.25</v>
          </cell>
          <cell r="BD14" t="str">
            <v>Welwyn Garden City Office</v>
          </cell>
          <cell r="BE14" t="str">
            <v>Rider Levett Bucknal UK Limited</v>
          </cell>
          <cell r="BF14" t="str">
            <v>Weltech Centre Trust</v>
          </cell>
          <cell r="BG14" t="str">
            <v>Ridgeway, Welwyn Garden City</v>
          </cell>
          <cell r="BH14" t="str">
            <v xml:space="preserve"> </v>
          </cell>
          <cell r="BI14" t="str">
            <v>Hertfordshire</v>
          </cell>
          <cell r="BJ14" t="str">
            <v xml:space="preserve">AL7 2AA </v>
          </cell>
          <cell r="BK14" t="str">
            <v xml:space="preserve">E-mail: andrew.reynolds@uk.rlb.com </v>
          </cell>
          <cell r="BL14" t="str">
            <v xml:space="preserve"> 01707 871 506 </v>
          </cell>
          <cell r="BM14" t="str">
            <v xml:space="preserve"> 01707 372 964 </v>
          </cell>
          <cell r="BN14" t="str">
            <v>UK.rlb.com</v>
          </cell>
        </row>
        <row r="15">
          <cell r="B15" t="str">
            <v>North West</v>
          </cell>
          <cell r="C15">
            <v>0.97</v>
          </cell>
          <cell r="E15" t="str">
            <v>1999/4</v>
          </cell>
          <cell r="F15">
            <v>154</v>
          </cell>
          <cell r="G15" t="str">
            <v>Actual</v>
          </cell>
          <cell r="I15" t="str">
            <v>127_1</v>
          </cell>
          <cell r="J15" t="str">
            <v>Garages</v>
          </cell>
          <cell r="K15">
            <v>432</v>
          </cell>
          <cell r="O15">
            <v>0</v>
          </cell>
          <cell r="P15">
            <v>0</v>
          </cell>
          <cell r="AL15" t="str">
            <v>North Western</v>
          </cell>
          <cell r="AQ15" t="str">
            <v>2F</v>
          </cell>
          <cell r="AR15" t="str">
            <v>Windows and external doors</v>
          </cell>
          <cell r="AX15">
            <v>8</v>
          </cell>
          <cell r="AY15" t="str">
            <v>Mnths</v>
          </cell>
          <cell r="BA15" t="str">
            <v>Pitched roof 2001 - 2006</v>
          </cell>
          <cell r="BB15">
            <v>0.16</v>
          </cell>
          <cell r="BD15" t="str">
            <v>Wokingham Office</v>
          </cell>
          <cell r="BE15" t="str">
            <v>Rider Levett Bucknal UK Limited</v>
          </cell>
          <cell r="BF15" t="str">
            <v>Mulberry House</v>
          </cell>
          <cell r="BG15" t="str">
            <v>Osborne Road</v>
          </cell>
          <cell r="BH15" t="str">
            <v>Wokingham</v>
          </cell>
          <cell r="BI15" t="str">
            <v>Berkshire</v>
          </cell>
          <cell r="BJ15" t="str">
            <v>RG40 1TL</v>
          </cell>
          <cell r="BK15" t="str">
            <v xml:space="preserve">E-mail: simon.kerton@uk.rlb.com </v>
          </cell>
          <cell r="BL15" t="str">
            <v xml:space="preserve"> 0118 974 3600 </v>
          </cell>
          <cell r="BM15" t="str">
            <v xml:space="preserve"> 0118 974 3601 </v>
          </cell>
          <cell r="BN15" t="str">
            <v>UK.rlb.com</v>
          </cell>
        </row>
        <row r="16">
          <cell r="B16" t="str">
            <v>Yorks &amp; Humberside</v>
          </cell>
          <cell r="C16">
            <v>0.94</v>
          </cell>
          <cell r="E16" t="str">
            <v>2000/1</v>
          </cell>
          <cell r="F16">
            <v>158</v>
          </cell>
          <cell r="G16" t="str">
            <v>Actual</v>
          </cell>
          <cell r="I16" t="str">
            <v>127_11</v>
          </cell>
          <cell r="J16" t="str">
            <v>Domestic scale garages</v>
          </cell>
          <cell r="K16">
            <v>448</v>
          </cell>
          <cell r="O16">
            <v>0</v>
          </cell>
          <cell r="P16">
            <v>0</v>
          </cell>
          <cell r="AL16" t="str">
            <v>Northern Ireland</v>
          </cell>
          <cell r="AQ16" t="str">
            <v>2G</v>
          </cell>
          <cell r="AR16" t="str">
            <v>Internal walls and partitions</v>
          </cell>
          <cell r="AX16">
            <v>9</v>
          </cell>
          <cell r="AY16" t="str">
            <v>Other</v>
          </cell>
          <cell r="BA16" t="str">
            <v>Flat roof 2001 - 2006</v>
          </cell>
          <cell r="BB16">
            <v>0.25</v>
          </cell>
          <cell r="BD16" t="str">
            <v>AWE</v>
          </cell>
          <cell r="BE16" t="str">
            <v>Atomic Weapons Establishment</v>
          </cell>
          <cell r="BH16" t="str">
            <v>Aldermaston</v>
          </cell>
          <cell r="BI16" t="str">
            <v>Reading</v>
          </cell>
          <cell r="BJ16" t="str">
            <v>RG7 4PR</v>
          </cell>
        </row>
        <row r="17">
          <cell r="B17" t="str">
            <v>Northern England</v>
          </cell>
          <cell r="C17">
            <v>0.94</v>
          </cell>
          <cell r="E17" t="str">
            <v>2000/2</v>
          </cell>
          <cell r="F17">
            <v>158</v>
          </cell>
          <cell r="G17" t="str">
            <v>Actual</v>
          </cell>
          <cell r="I17" t="str">
            <v>127_12</v>
          </cell>
          <cell r="J17" t="str">
            <v xml:space="preserve">Vehicle storage buildings </v>
          </cell>
          <cell r="K17">
            <v>420</v>
          </cell>
          <cell r="O17">
            <v>0</v>
          </cell>
          <cell r="P17">
            <v>0</v>
          </cell>
          <cell r="AL17" t="str">
            <v>Severn Valley</v>
          </cell>
          <cell r="AQ17" t="str">
            <v>2H</v>
          </cell>
          <cell r="AR17" t="str">
            <v>Internal doors</v>
          </cell>
          <cell r="BA17" t="str">
            <v>Wood windows 2001 - 2006</v>
          </cell>
          <cell r="BB17">
            <v>2</v>
          </cell>
        </row>
        <row r="18">
          <cell r="B18" t="str">
            <v>Scotland</v>
          </cell>
          <cell r="C18">
            <v>0.96</v>
          </cell>
          <cell r="E18" t="str">
            <v>2000/3</v>
          </cell>
          <cell r="F18">
            <v>162</v>
          </cell>
          <cell r="G18" t="str">
            <v>Actual</v>
          </cell>
          <cell r="I18" t="str">
            <v>127_31</v>
          </cell>
          <cell r="J18" t="str">
            <v>Vehicle showroom with workshops</v>
          </cell>
          <cell r="O18">
            <v>0</v>
          </cell>
          <cell r="P18">
            <v>0</v>
          </cell>
          <cell r="AL18" t="str">
            <v>South Eastern</v>
          </cell>
          <cell r="AQ18">
            <v>3</v>
          </cell>
          <cell r="AR18" t="str">
            <v>INTERNAL FINISHES</v>
          </cell>
          <cell r="BA18" t="str">
            <v>Metal windows 2001 - 2006</v>
          </cell>
          <cell r="BB18">
            <v>2.2000000000000002</v>
          </cell>
        </row>
        <row r="19">
          <cell r="B19" t="str">
            <v>Northern Ireland</v>
          </cell>
          <cell r="C19">
            <v>0.75</v>
          </cell>
          <cell r="E19" t="str">
            <v>2000/4</v>
          </cell>
          <cell r="F19">
            <v>167</v>
          </cell>
          <cell r="G19" t="str">
            <v>Actual</v>
          </cell>
          <cell r="I19" t="str">
            <v>127_4</v>
          </cell>
          <cell r="J19" t="str">
            <v xml:space="preserve">Vehicle repair and maintence </v>
          </cell>
          <cell r="O19">
            <v>0</v>
          </cell>
          <cell r="P19">
            <v>0</v>
          </cell>
          <cell r="AL19" t="str">
            <v>Southern</v>
          </cell>
          <cell r="AQ19" t="str">
            <v>3A</v>
          </cell>
          <cell r="AR19" t="str">
            <v>Wall finishes</v>
          </cell>
          <cell r="BA19" t="str">
            <v>Walls 2006 onwards</v>
          </cell>
          <cell r="BB19">
            <v>0.3</v>
          </cell>
        </row>
        <row r="20">
          <cell r="B20" t="str">
            <v>East Anglia</v>
          </cell>
          <cell r="C20">
            <v>1.1000000000000001</v>
          </cell>
          <cell r="E20" t="str">
            <v>2001/1</v>
          </cell>
          <cell r="F20">
            <v>170</v>
          </cell>
          <cell r="G20" t="str">
            <v>Actual</v>
          </cell>
          <cell r="I20" t="str">
            <v>134_</v>
          </cell>
          <cell r="J20" t="str">
            <v>Port and harbour buildings</v>
          </cell>
          <cell r="K20">
            <v>1095</v>
          </cell>
          <cell r="O20">
            <v>0</v>
          </cell>
          <cell r="P20">
            <v>0</v>
          </cell>
          <cell r="AL20" t="str">
            <v>South Western</v>
          </cell>
          <cell r="AQ20" t="str">
            <v>3B</v>
          </cell>
          <cell r="AR20" t="str">
            <v>Floor finishes</v>
          </cell>
          <cell r="BA20" t="str">
            <v>Ground slabs 2006 onwards</v>
          </cell>
          <cell r="BB20">
            <v>0.22</v>
          </cell>
        </row>
        <row r="21">
          <cell r="B21" t="str">
            <v>Last</v>
          </cell>
          <cell r="C21">
            <v>1</v>
          </cell>
          <cell r="E21" t="str">
            <v>2001/2</v>
          </cell>
          <cell r="F21">
            <v>171</v>
          </cell>
          <cell r="G21" t="str">
            <v>Actual</v>
          </cell>
          <cell r="I21" t="str">
            <v>136_</v>
          </cell>
          <cell r="J21" t="str">
            <v>Boat control buildings</v>
          </cell>
          <cell r="K21">
            <v>1042</v>
          </cell>
          <cell r="O21">
            <v>0</v>
          </cell>
          <cell r="P21">
            <v>0</v>
          </cell>
          <cell r="AL21" t="str">
            <v>Thames valley</v>
          </cell>
          <cell r="AQ21" t="str">
            <v>3C</v>
          </cell>
          <cell r="AR21" t="str">
            <v>Ceiling finishes</v>
          </cell>
          <cell r="BA21" t="str">
            <v>Pitched roof 2006 onwards</v>
          </cell>
          <cell r="BB21">
            <v>0.16</v>
          </cell>
        </row>
        <row r="22">
          <cell r="B22" t="str">
            <v>NORTHERN REGION</v>
          </cell>
          <cell r="C22">
            <v>1.03</v>
          </cell>
          <cell r="E22" t="str">
            <v>2001/3</v>
          </cell>
          <cell r="F22">
            <v>177</v>
          </cell>
          <cell r="G22" t="str">
            <v>Actual</v>
          </cell>
          <cell r="I22" t="str">
            <v>144_</v>
          </cell>
          <cell r="J22" t="str">
            <v xml:space="preserve">Air transport terminals </v>
          </cell>
          <cell r="K22">
            <v>1304</v>
          </cell>
          <cell r="O22">
            <v>0</v>
          </cell>
          <cell r="P22">
            <v>0</v>
          </cell>
          <cell r="AL22" t="str">
            <v>Wales</v>
          </cell>
          <cell r="AQ22">
            <v>4</v>
          </cell>
          <cell r="AR22" t="str">
            <v>FITTINGS</v>
          </cell>
          <cell r="BA22" t="str">
            <v>Flat roof 2006 onwards</v>
          </cell>
          <cell r="BB22">
            <v>0.2</v>
          </cell>
        </row>
        <row r="23">
          <cell r="B23" t="str">
            <v>Cleveland</v>
          </cell>
          <cell r="C23">
            <v>1.03</v>
          </cell>
          <cell r="E23" t="str">
            <v>2001/4</v>
          </cell>
          <cell r="F23">
            <v>177</v>
          </cell>
          <cell r="G23" t="str">
            <v>Actual</v>
          </cell>
          <cell r="I23" t="str">
            <v>146_</v>
          </cell>
          <cell r="J23" t="str">
            <v>Air Traffic Control buildings</v>
          </cell>
          <cell r="K23">
            <v>2671</v>
          </cell>
          <cell r="O23">
            <v>0</v>
          </cell>
          <cell r="P23">
            <v>0</v>
          </cell>
          <cell r="AL23" t="str">
            <v>West Pennines</v>
          </cell>
          <cell r="AQ23" t="str">
            <v>4A</v>
          </cell>
          <cell r="AR23" t="str">
            <v>Fittings</v>
          </cell>
          <cell r="BA23" t="str">
            <v>Wood windows 2006 onwards</v>
          </cell>
          <cell r="BB23">
            <v>1.8</v>
          </cell>
        </row>
        <row r="24">
          <cell r="B24" t="str">
            <v>Hartlepool</v>
          </cell>
          <cell r="C24">
            <v>1.03</v>
          </cell>
          <cell r="E24" t="str">
            <v>2002/1</v>
          </cell>
          <cell r="F24">
            <v>182</v>
          </cell>
          <cell r="G24" t="str">
            <v>Actual</v>
          </cell>
          <cell r="I24" t="str">
            <v>147_</v>
          </cell>
          <cell r="J24" t="str">
            <v>Aircraft storage / repair buildings</v>
          </cell>
          <cell r="K24">
            <v>747</v>
          </cell>
          <cell r="O24">
            <v>0</v>
          </cell>
          <cell r="P24">
            <v>0</v>
          </cell>
          <cell r="AL24" t="str">
            <v>West Scotland</v>
          </cell>
          <cell r="AQ24">
            <v>5</v>
          </cell>
          <cell r="AR24" t="str">
            <v>SERVICES</v>
          </cell>
          <cell r="BA24" t="str">
            <v>Metal windows 2006 onwards</v>
          </cell>
          <cell r="BB24">
            <v>1.8</v>
          </cell>
        </row>
        <row r="25">
          <cell r="B25" t="str">
            <v>Stockton-on-Tees</v>
          </cell>
          <cell r="C25">
            <v>1.02</v>
          </cell>
          <cell r="E25" t="str">
            <v>2002/2</v>
          </cell>
          <cell r="F25">
            <v>189</v>
          </cell>
          <cell r="G25" t="str">
            <v>Actual</v>
          </cell>
          <cell r="I25" t="str">
            <v>152_</v>
          </cell>
          <cell r="J25" t="str">
            <v>Radio building</v>
          </cell>
          <cell r="K25">
            <v>1096</v>
          </cell>
          <cell r="O25">
            <v>0</v>
          </cell>
          <cell r="P25">
            <v>0</v>
          </cell>
          <cell r="AQ25" t="str">
            <v>5A</v>
          </cell>
          <cell r="AR25" t="str">
            <v>Sanitary appliances</v>
          </cell>
        </row>
        <row r="26">
          <cell r="B26" t="str">
            <v>Middlesbrough</v>
          </cell>
          <cell r="C26">
            <v>1.05</v>
          </cell>
          <cell r="E26" t="str">
            <v>2002/3</v>
          </cell>
          <cell r="F26">
            <v>188</v>
          </cell>
          <cell r="G26" t="str">
            <v>Actual</v>
          </cell>
          <cell r="I26" t="str">
            <v>154_1</v>
          </cell>
          <cell r="J26" t="str">
            <v>Telephone engineering centres, TSCVs</v>
          </cell>
          <cell r="K26">
            <v>474</v>
          </cell>
          <cell r="O26">
            <v>0</v>
          </cell>
          <cell r="P26">
            <v>0</v>
          </cell>
          <cell r="AQ26" t="str">
            <v>5B</v>
          </cell>
          <cell r="AR26" t="str">
            <v>Services equipment</v>
          </cell>
        </row>
        <row r="27">
          <cell r="B27" t="str">
            <v>Langbaurgh</v>
          </cell>
          <cell r="C27">
            <v>0.99</v>
          </cell>
          <cell r="E27" t="str">
            <v>2002/4</v>
          </cell>
          <cell r="F27">
            <v>190</v>
          </cell>
          <cell r="G27" t="str">
            <v>Actual</v>
          </cell>
          <cell r="I27" t="str">
            <v>156_</v>
          </cell>
          <cell r="J27" t="str">
            <v xml:space="preserve">Transmitting / receiveing stations </v>
          </cell>
          <cell r="K27">
            <v>1595</v>
          </cell>
          <cell r="O27">
            <v>0</v>
          </cell>
          <cell r="P27">
            <v>0</v>
          </cell>
          <cell r="AQ27" t="str">
            <v>5C</v>
          </cell>
          <cell r="AR27" t="str">
            <v>Disposal installations</v>
          </cell>
        </row>
        <row r="28">
          <cell r="B28" t="str">
            <v>Cumbria</v>
          </cell>
          <cell r="C28">
            <v>1.06</v>
          </cell>
          <cell r="E28" t="str">
            <v>2003/1</v>
          </cell>
          <cell r="F28">
            <v>195</v>
          </cell>
          <cell r="G28" t="str">
            <v>Actual</v>
          </cell>
          <cell r="I28" t="str">
            <v>162_1</v>
          </cell>
          <cell r="J28" t="str">
            <v>Generator houses, power stations etc</v>
          </cell>
          <cell r="K28">
            <v>860</v>
          </cell>
          <cell r="O28">
            <v>0</v>
          </cell>
          <cell r="P28">
            <v>0</v>
          </cell>
          <cell r="AQ28" t="str">
            <v>5D</v>
          </cell>
          <cell r="AR28" t="str">
            <v>Water installations</v>
          </cell>
        </row>
        <row r="29">
          <cell r="B29" t="str">
            <v>Carlisle</v>
          </cell>
          <cell r="C29">
            <v>1.06</v>
          </cell>
          <cell r="E29" t="str">
            <v>2003/2</v>
          </cell>
          <cell r="F29">
            <v>198</v>
          </cell>
          <cell r="G29" t="str">
            <v>Actual</v>
          </cell>
          <cell r="I29" t="str">
            <v>162_2</v>
          </cell>
          <cell r="J29" t="str">
            <v>Sub-stations (electricity transmission)</v>
          </cell>
          <cell r="K29">
            <v>1164</v>
          </cell>
          <cell r="O29">
            <v>0</v>
          </cell>
          <cell r="P29">
            <v>0</v>
          </cell>
          <cell r="AQ29" t="str">
            <v>5E</v>
          </cell>
          <cell r="AR29" t="str">
            <v>Heat source</v>
          </cell>
        </row>
        <row r="30">
          <cell r="B30" t="str">
            <v>Allerdale</v>
          </cell>
          <cell r="C30">
            <v>1.0900000000000001</v>
          </cell>
          <cell r="E30" t="str">
            <v>2003/3</v>
          </cell>
          <cell r="F30">
            <v>200</v>
          </cell>
          <cell r="G30" t="str">
            <v>Actual</v>
          </cell>
          <cell r="I30" t="str">
            <v>154_1</v>
          </cell>
          <cell r="J30" t="str">
            <v>Telephone exchange</v>
          </cell>
          <cell r="K30">
            <v>1096</v>
          </cell>
          <cell r="O30">
            <v>0</v>
          </cell>
          <cell r="P30">
            <v>0</v>
          </cell>
          <cell r="AQ30" t="str">
            <v>5F</v>
          </cell>
          <cell r="AR30" t="str">
            <v>Space heating and air treatment</v>
          </cell>
        </row>
        <row r="31">
          <cell r="B31" t="str">
            <v>Eden</v>
          </cell>
          <cell r="C31">
            <v>1.07</v>
          </cell>
          <cell r="E31" t="str">
            <v>2003/4</v>
          </cell>
          <cell r="F31">
            <v>196</v>
          </cell>
          <cell r="G31" t="str">
            <v>Actual</v>
          </cell>
          <cell r="I31" t="str">
            <v>177_</v>
          </cell>
          <cell r="J31" t="str">
            <v>Mortuaries</v>
          </cell>
          <cell r="K31">
            <v>1147</v>
          </cell>
          <cell r="O31">
            <v>0</v>
          </cell>
          <cell r="P31">
            <v>0</v>
          </cell>
          <cell r="AQ31" t="str">
            <v>5G</v>
          </cell>
          <cell r="AR31" t="str">
            <v>Ventilating systems</v>
          </cell>
        </row>
        <row r="32">
          <cell r="B32" t="str">
            <v>Copeland</v>
          </cell>
          <cell r="C32">
            <v>1.0900000000000001</v>
          </cell>
          <cell r="E32" t="str">
            <v>2004/1</v>
          </cell>
          <cell r="F32">
            <v>200</v>
          </cell>
          <cell r="G32" t="str">
            <v>Actual</v>
          </cell>
          <cell r="I32">
            <v>200</v>
          </cell>
          <cell r="J32" t="str">
            <v>Industrial</v>
          </cell>
          <cell r="O32">
            <v>0</v>
          </cell>
          <cell r="P32">
            <v>0</v>
          </cell>
          <cell r="AQ32" t="str">
            <v>5H</v>
          </cell>
          <cell r="AR32" t="str">
            <v>Electrical installations</v>
          </cell>
        </row>
        <row r="33">
          <cell r="B33" t="str">
            <v>South Lakeland</v>
          </cell>
          <cell r="C33">
            <v>1.02</v>
          </cell>
          <cell r="E33" t="str">
            <v>2004/2</v>
          </cell>
          <cell r="F33">
            <v>215</v>
          </cell>
          <cell r="G33" t="str">
            <v>Actual</v>
          </cell>
          <cell r="I33" t="str">
            <v>265_</v>
          </cell>
          <cell r="J33" t="str">
            <v>Livestock</v>
          </cell>
          <cell r="K33">
            <v>148</v>
          </cell>
          <cell r="O33">
            <v>0</v>
          </cell>
          <cell r="P33">
            <v>0</v>
          </cell>
          <cell r="AQ33" t="str">
            <v>5I</v>
          </cell>
          <cell r="AR33" t="str">
            <v>Gas installations</v>
          </cell>
        </row>
        <row r="34">
          <cell r="B34" t="str">
            <v>Barrow-in-Furness</v>
          </cell>
          <cell r="C34">
            <v>1.1200000000000001</v>
          </cell>
          <cell r="E34" t="str">
            <v>2004/3</v>
          </cell>
          <cell r="F34">
            <v>213</v>
          </cell>
          <cell r="G34" t="str">
            <v>Actual</v>
          </cell>
          <cell r="I34" t="str">
            <v>278_</v>
          </cell>
          <cell r="J34" t="str">
            <v>Builders yard</v>
          </cell>
          <cell r="K34">
            <v>532</v>
          </cell>
          <cell r="O34">
            <v>0</v>
          </cell>
          <cell r="P34">
            <v>0</v>
          </cell>
          <cell r="AQ34" t="str">
            <v>5J</v>
          </cell>
          <cell r="AR34" t="str">
            <v>Lift and conveyor installations</v>
          </cell>
        </row>
        <row r="35">
          <cell r="B35" t="str">
            <v>Durham</v>
          </cell>
          <cell r="C35">
            <v>1.03</v>
          </cell>
          <cell r="E35" t="str">
            <v>2004/4</v>
          </cell>
          <cell r="F35">
            <v>225</v>
          </cell>
          <cell r="G35" t="str">
            <v>Actual</v>
          </cell>
          <cell r="I35" t="str">
            <v>282_</v>
          </cell>
          <cell r="J35" t="str">
            <v xml:space="preserve">Factories </v>
          </cell>
          <cell r="K35">
            <v>374</v>
          </cell>
          <cell r="L35">
            <v>8</v>
          </cell>
          <cell r="M35">
            <v>7</v>
          </cell>
          <cell r="N35">
            <v>10.5</v>
          </cell>
          <cell r="O35">
            <v>0</v>
          </cell>
          <cell r="P35">
            <v>25.5</v>
          </cell>
          <cell r="AQ35" t="str">
            <v>5K</v>
          </cell>
          <cell r="AR35" t="str">
            <v>Protective installations</v>
          </cell>
        </row>
        <row r="36">
          <cell r="B36" t="str">
            <v>Chester-le-Street</v>
          </cell>
          <cell r="C36">
            <v>0.98</v>
          </cell>
          <cell r="E36" t="str">
            <v>2005/1</v>
          </cell>
          <cell r="F36">
            <v>221</v>
          </cell>
          <cell r="G36" t="str">
            <v>Actual</v>
          </cell>
          <cell r="I36" t="str">
            <v>282_1</v>
          </cell>
          <cell r="J36" t="str">
            <v>Advance Factories - generally</v>
          </cell>
          <cell r="K36">
            <v>331</v>
          </cell>
          <cell r="O36">
            <v>0</v>
          </cell>
          <cell r="P36">
            <v>0</v>
          </cell>
          <cell r="AQ36" t="str">
            <v>5L</v>
          </cell>
          <cell r="AR36" t="str">
            <v>Communications installations</v>
          </cell>
        </row>
        <row r="37">
          <cell r="B37" t="str">
            <v>Derwentside</v>
          </cell>
          <cell r="C37">
            <v>1.08</v>
          </cell>
          <cell r="E37" t="str">
            <v>2005/2</v>
          </cell>
          <cell r="F37">
            <v>228</v>
          </cell>
          <cell r="G37" t="str">
            <v>Actual</v>
          </cell>
          <cell r="I37" t="str">
            <v>282_12</v>
          </cell>
          <cell r="J37" t="str">
            <v xml:space="preserve">Advance factories / offices - fixed facilites </v>
          </cell>
          <cell r="K37">
            <v>456</v>
          </cell>
          <cell r="O37">
            <v>0</v>
          </cell>
          <cell r="P37">
            <v>0</v>
          </cell>
          <cell r="AQ37" t="str">
            <v>5M</v>
          </cell>
          <cell r="AR37" t="str">
            <v>Special installations</v>
          </cell>
        </row>
        <row r="38">
          <cell r="B38" t="str">
            <v>Durham</v>
          </cell>
          <cell r="C38">
            <v>1.01</v>
          </cell>
          <cell r="E38" t="str">
            <v>2005/3</v>
          </cell>
          <cell r="F38">
            <v>221</v>
          </cell>
          <cell r="G38" t="str">
            <v>Actual</v>
          </cell>
          <cell r="I38" t="str">
            <v>282_2</v>
          </cell>
          <cell r="J38" t="str">
            <v>Purpose built factories - generally</v>
          </cell>
          <cell r="K38">
            <v>464</v>
          </cell>
          <cell r="O38">
            <v>0</v>
          </cell>
          <cell r="P38">
            <v>0</v>
          </cell>
          <cell r="AQ38" t="str">
            <v>5N</v>
          </cell>
          <cell r="AR38" t="str">
            <v>Builder's work in connection</v>
          </cell>
        </row>
        <row r="39">
          <cell r="B39" t="str">
            <v>Easington</v>
          </cell>
          <cell r="C39">
            <v>1.02</v>
          </cell>
          <cell r="E39" t="str">
            <v>2005/4</v>
          </cell>
          <cell r="F39">
            <v>226</v>
          </cell>
          <cell r="G39" t="str">
            <v>Actual</v>
          </cell>
          <cell r="I39" t="str">
            <v>282_22</v>
          </cell>
          <cell r="J39" t="str">
            <v xml:space="preserve">Purpose built factories/office - mixed facilties  </v>
          </cell>
          <cell r="K39">
            <v>438</v>
          </cell>
          <cell r="L39">
            <v>8.5</v>
          </cell>
          <cell r="M39">
            <v>5</v>
          </cell>
          <cell r="N39">
            <v>12.5</v>
          </cell>
          <cell r="O39">
            <v>0</v>
          </cell>
          <cell r="P39">
            <v>26</v>
          </cell>
          <cell r="AQ39" t="str">
            <v>5O</v>
          </cell>
          <cell r="AR39" t="str">
            <v>Builder's profit and attendance</v>
          </cell>
        </row>
        <row r="40">
          <cell r="B40" t="str">
            <v>Sedgefield</v>
          </cell>
          <cell r="C40">
            <v>1.02</v>
          </cell>
          <cell r="E40" t="str">
            <v>2006/1</v>
          </cell>
          <cell r="F40">
            <v>228</v>
          </cell>
          <cell r="G40" t="str">
            <v>Actual</v>
          </cell>
          <cell r="I40" t="str">
            <v>284_</v>
          </cell>
          <cell r="J40" t="str">
            <v>Warehouse/stores - generally</v>
          </cell>
          <cell r="K40">
            <v>361</v>
          </cell>
          <cell r="L40">
            <v>5</v>
          </cell>
          <cell r="M40">
            <v>5.5</v>
          </cell>
          <cell r="N40">
            <v>8</v>
          </cell>
          <cell r="O40">
            <v>0</v>
          </cell>
          <cell r="P40">
            <v>18.5</v>
          </cell>
          <cell r="AQ40">
            <v>6</v>
          </cell>
          <cell r="AR40" t="str">
            <v>EXTERNAL WORKS</v>
          </cell>
        </row>
        <row r="41">
          <cell r="B41" t="str">
            <v>Wear Valley</v>
          </cell>
          <cell r="C41">
            <v>0.99</v>
          </cell>
          <cell r="E41" t="str">
            <v>2006/2</v>
          </cell>
          <cell r="F41">
            <v>231</v>
          </cell>
          <cell r="G41" t="str">
            <v>Actual</v>
          </cell>
          <cell r="I41" t="str">
            <v>284_1</v>
          </cell>
          <cell r="J41" t="str">
            <v>Advance warehouse/stores</v>
          </cell>
          <cell r="K41">
            <v>281</v>
          </cell>
          <cell r="O41">
            <v>0</v>
          </cell>
          <cell r="P41">
            <v>0</v>
          </cell>
          <cell r="AQ41" t="str">
            <v>6A</v>
          </cell>
          <cell r="AR41" t="str">
            <v>Site works</v>
          </cell>
        </row>
        <row r="42">
          <cell r="B42" t="str">
            <v>Teesdale</v>
          </cell>
          <cell r="C42">
            <v>1.01</v>
          </cell>
          <cell r="E42" t="str">
            <v>2006/3</v>
          </cell>
          <cell r="F42">
            <v>230</v>
          </cell>
          <cell r="G42" t="str">
            <v>Actual</v>
          </cell>
          <cell r="I42" t="str">
            <v>284_2</v>
          </cell>
          <cell r="J42" t="str">
            <v>Purpose built warehouse/stores - generally</v>
          </cell>
          <cell r="K42">
            <v>398</v>
          </cell>
          <cell r="O42">
            <v>0</v>
          </cell>
          <cell r="P42">
            <v>0</v>
          </cell>
          <cell r="AQ42" t="str">
            <v>6B</v>
          </cell>
          <cell r="AR42" t="str">
            <v>Drainage</v>
          </cell>
        </row>
        <row r="43">
          <cell r="B43" t="str">
            <v>Darlington</v>
          </cell>
          <cell r="C43">
            <v>1.1000000000000001</v>
          </cell>
          <cell r="E43" t="str">
            <v>2006/4</v>
          </cell>
          <cell r="F43">
            <v>233</v>
          </cell>
          <cell r="G43" t="str">
            <v>Actual</v>
          </cell>
          <cell r="I43" t="str">
            <v>284_5</v>
          </cell>
          <cell r="J43" t="str">
            <v>Cold stores / refrigerated stores</v>
          </cell>
          <cell r="K43">
            <v>559</v>
          </cell>
          <cell r="O43">
            <v>0</v>
          </cell>
          <cell r="P43">
            <v>0</v>
          </cell>
          <cell r="AQ43" t="str">
            <v>6C</v>
          </cell>
          <cell r="AR43" t="str">
            <v>External services</v>
          </cell>
        </row>
        <row r="44">
          <cell r="B44" t="str">
            <v>Northumberland</v>
          </cell>
          <cell r="C44">
            <v>1.06</v>
          </cell>
          <cell r="E44" t="str">
            <v>2007/1</v>
          </cell>
          <cell r="F44">
            <v>238</v>
          </cell>
          <cell r="G44" t="str">
            <v>Actual</v>
          </cell>
          <cell r="I44" t="str">
            <v>300_</v>
          </cell>
          <cell r="J44" t="str">
            <v>Commercial</v>
          </cell>
          <cell r="O44">
            <v>0</v>
          </cell>
          <cell r="P44">
            <v>0</v>
          </cell>
          <cell r="AQ44" t="str">
            <v>6D</v>
          </cell>
          <cell r="AR44" t="str">
            <v>Minor building works</v>
          </cell>
        </row>
        <row r="45">
          <cell r="B45" t="str">
            <v>Berwick-upon-Tweed</v>
          </cell>
          <cell r="C45">
            <v>1.19</v>
          </cell>
          <cell r="E45" t="str">
            <v>2007/2</v>
          </cell>
          <cell r="F45">
            <v>242</v>
          </cell>
          <cell r="G45" t="str">
            <v>Actual</v>
          </cell>
          <cell r="I45" t="str">
            <v>314_1</v>
          </cell>
          <cell r="J45" t="str">
            <v>County, city, town halls</v>
          </cell>
          <cell r="K45">
            <v>828</v>
          </cell>
          <cell r="O45">
            <v>0</v>
          </cell>
          <cell r="P45">
            <v>0</v>
          </cell>
          <cell r="AR45" t="str">
            <v>Non standard</v>
          </cell>
        </row>
        <row r="46">
          <cell r="B46" t="str">
            <v>CastleMorpeth</v>
          </cell>
          <cell r="C46">
            <v>1.04</v>
          </cell>
          <cell r="E46" t="str">
            <v>2007/3</v>
          </cell>
          <cell r="F46">
            <v>244</v>
          </cell>
          <cell r="G46" t="str">
            <v>Forecast</v>
          </cell>
          <cell r="I46" t="str">
            <v>315_</v>
          </cell>
          <cell r="J46" t="str">
            <v>Local admin buildings (job centres etc)</v>
          </cell>
          <cell r="K46">
            <v>775</v>
          </cell>
          <cell r="L46">
            <v>11</v>
          </cell>
          <cell r="M46">
            <v>12.5</v>
          </cell>
          <cell r="N46">
            <v>25.5</v>
          </cell>
          <cell r="O46">
            <v>0</v>
          </cell>
          <cell r="P46">
            <v>49</v>
          </cell>
          <cell r="AQ46" t="str">
            <v>OH</v>
          </cell>
          <cell r="AR46" t="str">
            <v>PRELIMINARIES</v>
          </cell>
        </row>
        <row r="47">
          <cell r="B47" t="str">
            <v>Wansbeck</v>
          </cell>
          <cell r="C47">
            <v>1.07</v>
          </cell>
          <cell r="E47" t="str">
            <v>2007/4</v>
          </cell>
          <cell r="F47">
            <v>247</v>
          </cell>
          <cell r="G47" t="str">
            <v>Forecast</v>
          </cell>
          <cell r="I47" t="str">
            <v>317_</v>
          </cell>
          <cell r="J47" t="str">
            <v>Law courts</v>
          </cell>
          <cell r="K47">
            <v>1038</v>
          </cell>
          <cell r="L47">
            <v>9</v>
          </cell>
          <cell r="M47">
            <v>13</v>
          </cell>
          <cell r="N47">
            <v>27</v>
          </cell>
          <cell r="O47">
            <v>0</v>
          </cell>
          <cell r="P47">
            <v>49</v>
          </cell>
          <cell r="AQ47">
            <v>7</v>
          </cell>
          <cell r="AR47" t="str">
            <v>Preliminaries</v>
          </cell>
        </row>
        <row r="48">
          <cell r="B48" t="str">
            <v>Blyth Valley</v>
          </cell>
          <cell r="C48">
            <v>1.02</v>
          </cell>
          <cell r="E48" t="str">
            <v>2008/1</v>
          </cell>
          <cell r="F48">
            <v>251</v>
          </cell>
          <cell r="G48" t="str">
            <v>Forecast</v>
          </cell>
          <cell r="I48" t="str">
            <v>320_</v>
          </cell>
          <cell r="J48" t="str">
            <v>Offices - generally</v>
          </cell>
          <cell r="K48">
            <v>798</v>
          </cell>
          <cell r="L48">
            <v>11</v>
          </cell>
          <cell r="M48">
            <v>14.5</v>
          </cell>
          <cell r="N48">
            <v>26</v>
          </cell>
          <cell r="O48">
            <v>0</v>
          </cell>
          <cell r="P48">
            <v>51.5</v>
          </cell>
          <cell r="AQ48">
            <v>8</v>
          </cell>
          <cell r="AR48" t="str">
            <v>Risk</v>
          </cell>
        </row>
        <row r="49">
          <cell r="B49" t="str">
            <v>Tynedale</v>
          </cell>
          <cell r="C49">
            <v>1.08</v>
          </cell>
          <cell r="E49" t="str">
            <v>2008/2</v>
          </cell>
          <cell r="F49">
            <v>257</v>
          </cell>
          <cell r="G49" t="str">
            <v>Forecast</v>
          </cell>
          <cell r="I49" t="str">
            <v>320_100</v>
          </cell>
          <cell r="J49" t="str">
            <v>Offices - Air Conditioned</v>
          </cell>
          <cell r="L49">
            <v>12.5</v>
          </cell>
          <cell r="M49">
            <v>20.5</v>
          </cell>
          <cell r="N49">
            <v>31.5</v>
          </cell>
          <cell r="O49">
            <v>0</v>
          </cell>
          <cell r="P49">
            <v>64.5</v>
          </cell>
          <cell r="AR49" t="str">
            <v>Capital Construction Costs Total</v>
          </cell>
        </row>
        <row r="50">
          <cell r="B50" t="str">
            <v>Tyne and Wear</v>
          </cell>
          <cell r="C50">
            <v>1.02</v>
          </cell>
          <cell r="E50" t="str">
            <v>2008/3</v>
          </cell>
          <cell r="F50">
            <v>260</v>
          </cell>
          <cell r="G50" t="str">
            <v>Forecast</v>
          </cell>
          <cell r="I50" t="str">
            <v>320_200</v>
          </cell>
          <cell r="J50" t="str">
            <v>Offices - non AC</v>
          </cell>
          <cell r="L50">
            <v>9.5</v>
          </cell>
          <cell r="M50">
            <v>9</v>
          </cell>
          <cell r="N50">
            <v>22.5</v>
          </cell>
          <cell r="O50">
            <v>0</v>
          </cell>
          <cell r="P50">
            <v>41</v>
          </cell>
          <cell r="AQ50" t="str">
            <v>N</v>
          </cell>
          <cell r="AR50" t="str">
            <v>Non Construction costs</v>
          </cell>
        </row>
        <row r="51">
          <cell r="B51" t="str">
            <v>Newcastle upon Tyne</v>
          </cell>
          <cell r="C51">
            <v>1.02</v>
          </cell>
          <cell r="E51" t="str">
            <v>2008/4</v>
          </cell>
          <cell r="F51">
            <v>263</v>
          </cell>
          <cell r="G51" t="str">
            <v>Forecast</v>
          </cell>
          <cell r="I51" t="str">
            <v>320_300</v>
          </cell>
          <cell r="J51" t="str">
            <v>Offices: call centres</v>
          </cell>
          <cell r="L51">
            <v>16</v>
          </cell>
          <cell r="M51">
            <v>30</v>
          </cell>
          <cell r="N51">
            <v>21</v>
          </cell>
          <cell r="O51">
            <v>0</v>
          </cell>
          <cell r="P51">
            <v>67</v>
          </cell>
          <cell r="AQ51" t="str">
            <v>EW</v>
          </cell>
          <cell r="AR51" t="str">
            <v>Land and enabling works</v>
          </cell>
        </row>
        <row r="52">
          <cell r="B52" t="str">
            <v>North Tyneside</v>
          </cell>
          <cell r="C52">
            <v>1.05</v>
          </cell>
          <cell r="E52" t="str">
            <v>2009/1</v>
          </cell>
          <cell r="F52">
            <v>266</v>
          </cell>
          <cell r="G52" t="str">
            <v>Forecast</v>
          </cell>
          <cell r="I52" t="str">
            <v>320_1</v>
          </cell>
          <cell r="J52" t="str">
            <v>Offices with shops, banks, flats etc</v>
          </cell>
          <cell r="K52">
            <v>841</v>
          </cell>
          <cell r="O52">
            <v>0</v>
          </cell>
          <cell r="P52">
            <v>0</v>
          </cell>
          <cell r="AQ52" t="str">
            <v>FI</v>
          </cell>
          <cell r="AR52" t="str">
            <v>Finance</v>
          </cell>
        </row>
        <row r="53">
          <cell r="B53" t="str">
            <v>South Tyneside</v>
          </cell>
          <cell r="C53">
            <v>1.01</v>
          </cell>
          <cell r="E53" t="str">
            <v>2009/2</v>
          </cell>
          <cell r="F53">
            <v>273</v>
          </cell>
          <cell r="G53" t="str">
            <v>Forecast</v>
          </cell>
          <cell r="I53" t="str">
            <v>338_</v>
          </cell>
          <cell r="J53" t="str">
            <v>Banks/building society branches</v>
          </cell>
          <cell r="K53">
            <v>1034</v>
          </cell>
          <cell r="L53">
            <v>12.5</v>
          </cell>
          <cell r="M53">
            <v>13</v>
          </cell>
          <cell r="N53">
            <v>27.5</v>
          </cell>
          <cell r="O53">
            <v>0</v>
          </cell>
          <cell r="P53">
            <v>53</v>
          </cell>
          <cell r="AQ53" t="str">
            <v>IH</v>
          </cell>
          <cell r="AR53" t="str">
            <v>In house costs</v>
          </cell>
        </row>
        <row r="54">
          <cell r="B54" t="str">
            <v>Gateshead</v>
          </cell>
          <cell r="C54">
            <v>1.03</v>
          </cell>
          <cell r="E54" t="str">
            <v>2009/3</v>
          </cell>
          <cell r="F54">
            <v>276</v>
          </cell>
          <cell r="G54" t="str">
            <v>Forecast</v>
          </cell>
          <cell r="I54" t="str">
            <v>341_1</v>
          </cell>
          <cell r="J54" t="str">
            <v>Retail warehouses - generally</v>
          </cell>
          <cell r="K54">
            <v>326</v>
          </cell>
          <cell r="L54">
            <v>7</v>
          </cell>
          <cell r="M54">
            <v>7.5</v>
          </cell>
          <cell r="N54">
            <v>10</v>
          </cell>
          <cell r="O54">
            <v>0</v>
          </cell>
          <cell r="P54">
            <v>24.5</v>
          </cell>
          <cell r="AQ54" t="str">
            <v>FF</v>
          </cell>
          <cell r="AR54" t="str">
            <v>Furniture</v>
          </cell>
        </row>
        <row r="55">
          <cell r="B55" t="str">
            <v>Sunderland</v>
          </cell>
          <cell r="C55">
            <v>1.01</v>
          </cell>
          <cell r="I55" t="str">
            <v>341_5</v>
          </cell>
          <cell r="J55" t="str">
            <v>Market building providing accommodation</v>
          </cell>
          <cell r="K55">
            <v>485</v>
          </cell>
          <cell r="O55">
            <v>0</v>
          </cell>
          <cell r="P55">
            <v>0</v>
          </cell>
          <cell r="AQ55" t="str">
            <v>IT</v>
          </cell>
          <cell r="AR55" t="str">
            <v>Information Technology</v>
          </cell>
        </row>
        <row r="56">
          <cell r="B56" t="str">
            <v>YORKSHIRE AND HUMBERSIDE</v>
          </cell>
          <cell r="C56">
            <v>0.98</v>
          </cell>
          <cell r="I56" t="str">
            <v>342_100</v>
          </cell>
          <cell r="J56" t="str">
            <v>Shopping Centres: Air conditioned</v>
          </cell>
          <cell r="L56">
            <v>8.5</v>
          </cell>
          <cell r="M56">
            <v>5.5</v>
          </cell>
          <cell r="N56">
            <v>17.5</v>
          </cell>
          <cell r="O56">
            <v>0</v>
          </cell>
          <cell r="P56">
            <v>31.5</v>
          </cell>
          <cell r="AQ56" t="str">
            <v>PF</v>
          </cell>
          <cell r="AR56" t="str">
            <v>Professional Fees</v>
          </cell>
        </row>
        <row r="57">
          <cell r="B57" t="str">
            <v>Humberside</v>
          </cell>
          <cell r="C57">
            <v>0.98</v>
          </cell>
          <cell r="I57" t="str">
            <v>342_200</v>
          </cell>
          <cell r="J57" t="str">
            <v>Shopping Centres: Non Air conditioned</v>
          </cell>
          <cell r="L57">
            <v>7.5</v>
          </cell>
          <cell r="M57">
            <v>4.5</v>
          </cell>
          <cell r="N57">
            <v>16.5</v>
          </cell>
          <cell r="O57">
            <v>0</v>
          </cell>
          <cell r="P57">
            <v>28.5</v>
          </cell>
          <cell r="AQ57" t="str">
            <v>TX</v>
          </cell>
          <cell r="AR57" t="str">
            <v>Taxes</v>
          </cell>
        </row>
        <row r="58">
          <cell r="B58" t="str">
            <v>East Yorkshire</v>
          </cell>
          <cell r="C58">
            <v>0.98</v>
          </cell>
          <cell r="I58">
            <v>344</v>
          </cell>
          <cell r="J58" t="str">
            <v>Hypermarket, supermarkets - generally</v>
          </cell>
          <cell r="K58">
            <v>618</v>
          </cell>
          <cell r="L58">
            <v>17.5</v>
          </cell>
          <cell r="M58">
            <v>31</v>
          </cell>
          <cell r="N58">
            <v>12.5</v>
          </cell>
          <cell r="O58">
            <v>0</v>
          </cell>
          <cell r="P58">
            <v>61</v>
          </cell>
        </row>
        <row r="59">
          <cell r="B59" t="str">
            <v>Holderness</v>
          </cell>
          <cell r="C59">
            <v>1.07</v>
          </cell>
          <cell r="I59">
            <v>345</v>
          </cell>
          <cell r="J59" t="str">
            <v>Shops - generally</v>
          </cell>
          <cell r="K59">
            <v>492</v>
          </cell>
          <cell r="L59">
            <v>11</v>
          </cell>
          <cell r="M59">
            <v>13.5</v>
          </cell>
          <cell r="N59">
            <v>18</v>
          </cell>
          <cell r="O59">
            <v>0</v>
          </cell>
          <cell r="P59">
            <v>42.5</v>
          </cell>
          <cell r="AR59" t="str">
            <v>Capital Costs Total</v>
          </cell>
        </row>
        <row r="60">
          <cell r="B60" t="str">
            <v>Kingston upon Hull</v>
          </cell>
          <cell r="C60">
            <v>1.01</v>
          </cell>
          <cell r="I60" t="str">
            <v>345_1</v>
          </cell>
          <cell r="J60" t="str">
            <v xml:space="preserve">Shops with domestic, office accomadation </v>
          </cell>
          <cell r="K60">
            <v>536</v>
          </cell>
          <cell r="O60">
            <v>0</v>
          </cell>
          <cell r="P60">
            <v>0</v>
          </cell>
        </row>
        <row r="61">
          <cell r="B61" t="str">
            <v>Beverley</v>
          </cell>
          <cell r="C61">
            <v>0.93</v>
          </cell>
          <cell r="I61" t="str">
            <v>372_</v>
          </cell>
          <cell r="J61" t="str">
            <v>Fire stations - generally</v>
          </cell>
          <cell r="K61">
            <v>893</v>
          </cell>
          <cell r="L61">
            <v>2.5</v>
          </cell>
          <cell r="M61">
            <v>13</v>
          </cell>
          <cell r="N61">
            <v>6</v>
          </cell>
          <cell r="O61">
            <v>0</v>
          </cell>
          <cell r="P61">
            <v>21.5</v>
          </cell>
        </row>
        <row r="62">
          <cell r="B62" t="str">
            <v>Boothferry</v>
          </cell>
          <cell r="C62">
            <v>0.95</v>
          </cell>
          <cell r="I62" t="str">
            <v>372_6</v>
          </cell>
          <cell r="J62" t="str">
            <v xml:space="preserve">Fire training building </v>
          </cell>
          <cell r="K62">
            <v>1105</v>
          </cell>
          <cell r="O62">
            <v>0</v>
          </cell>
          <cell r="P62">
            <v>0</v>
          </cell>
        </row>
        <row r="63">
          <cell r="B63" t="str">
            <v>Scunthorpe</v>
          </cell>
          <cell r="C63">
            <v>0.93</v>
          </cell>
          <cell r="I63" t="str">
            <v>373_</v>
          </cell>
          <cell r="J63" t="str">
            <v>Ambulance stations</v>
          </cell>
          <cell r="K63">
            <v>90</v>
          </cell>
          <cell r="L63">
            <v>2</v>
          </cell>
          <cell r="M63">
            <v>11</v>
          </cell>
          <cell r="N63">
            <v>5.5</v>
          </cell>
          <cell r="O63">
            <v>0</v>
          </cell>
          <cell r="P63">
            <v>18.5</v>
          </cell>
        </row>
        <row r="64">
          <cell r="B64" t="str">
            <v>Glanford</v>
          </cell>
          <cell r="C64">
            <v>0.99</v>
          </cell>
          <cell r="I64" t="str">
            <v>373_1</v>
          </cell>
          <cell r="J64" t="str">
            <v xml:space="preserve">Ambulance admin / control buildings </v>
          </cell>
          <cell r="K64">
            <v>965</v>
          </cell>
          <cell r="O64">
            <v>0</v>
          </cell>
          <cell r="P64">
            <v>0</v>
          </cell>
        </row>
        <row r="65">
          <cell r="B65" t="str">
            <v>Grimsby</v>
          </cell>
          <cell r="C65">
            <v>0.94</v>
          </cell>
          <cell r="I65" t="str">
            <v>374_</v>
          </cell>
          <cell r="J65" t="str">
            <v>Police stations</v>
          </cell>
          <cell r="K65">
            <v>88</v>
          </cell>
          <cell r="L65">
            <v>9.5</v>
          </cell>
          <cell r="M65">
            <v>13.5</v>
          </cell>
          <cell r="N65">
            <v>11.5</v>
          </cell>
          <cell r="O65">
            <v>0</v>
          </cell>
          <cell r="P65">
            <v>34.5</v>
          </cell>
        </row>
        <row r="66">
          <cell r="B66" t="str">
            <v>North Yorkshire</v>
          </cell>
          <cell r="C66">
            <v>1.01</v>
          </cell>
          <cell r="I66" t="str">
            <v>374_1</v>
          </cell>
          <cell r="J66" t="str">
            <v>Police admin / control buildings</v>
          </cell>
          <cell r="K66">
            <v>908</v>
          </cell>
          <cell r="O66">
            <v>0</v>
          </cell>
          <cell r="P66">
            <v>0</v>
          </cell>
        </row>
        <row r="67">
          <cell r="B67" t="str">
            <v>Scarborough</v>
          </cell>
          <cell r="C67">
            <v>1.02</v>
          </cell>
          <cell r="I67" t="str">
            <v>375_</v>
          </cell>
          <cell r="J67" t="str">
            <v>Military building</v>
          </cell>
          <cell r="K67">
            <v>898</v>
          </cell>
          <cell r="O67">
            <v>0</v>
          </cell>
          <cell r="P67">
            <v>0</v>
          </cell>
        </row>
        <row r="68">
          <cell r="B68" t="str">
            <v>Ryedale</v>
          </cell>
          <cell r="C68">
            <v>0.99</v>
          </cell>
          <cell r="I68" t="str">
            <v>375_35</v>
          </cell>
          <cell r="J68" t="str">
            <v>Territorial army centres</v>
          </cell>
          <cell r="K68">
            <v>609</v>
          </cell>
          <cell r="O68">
            <v>0</v>
          </cell>
          <cell r="P68">
            <v>0</v>
          </cell>
          <cell r="AN68" t="str">
            <v>RIBA Stage</v>
          </cell>
        </row>
        <row r="69">
          <cell r="B69" t="str">
            <v>Hambleton</v>
          </cell>
          <cell r="C69">
            <v>1.02</v>
          </cell>
          <cell r="I69" t="str">
            <v>376_2</v>
          </cell>
          <cell r="J69" t="str">
            <v>Closed prisons</v>
          </cell>
          <cell r="K69">
            <v>1069</v>
          </cell>
          <cell r="O69">
            <v>0</v>
          </cell>
          <cell r="P69">
            <v>0</v>
          </cell>
          <cell r="AN69" t="str">
            <v>Ref</v>
          </cell>
          <cell r="AO69" t="str">
            <v>Description</v>
          </cell>
        </row>
        <row r="70">
          <cell r="B70" t="str">
            <v>Richmondshire</v>
          </cell>
          <cell r="C70">
            <v>0.94</v>
          </cell>
          <cell r="I70" t="str">
            <v>376_5</v>
          </cell>
          <cell r="J70" t="str">
            <v>Reformances, borstals</v>
          </cell>
          <cell r="K70">
            <v>1318</v>
          </cell>
          <cell r="O70">
            <v>0</v>
          </cell>
          <cell r="P70">
            <v>0</v>
          </cell>
          <cell r="AN70" t="str">
            <v>A</v>
          </cell>
          <cell r="AO70" t="str">
            <v>Inception</v>
          </cell>
        </row>
        <row r="71">
          <cell r="B71" t="str">
            <v>Craven</v>
          </cell>
          <cell r="C71">
            <v>1.02</v>
          </cell>
          <cell r="I71" t="str">
            <v>400_</v>
          </cell>
          <cell r="J71" t="str">
            <v>Health</v>
          </cell>
          <cell r="O71">
            <v>0</v>
          </cell>
          <cell r="P71">
            <v>0</v>
          </cell>
          <cell r="AN71" t="str">
            <v>B</v>
          </cell>
          <cell r="AO71" t="str">
            <v>Feasibility</v>
          </cell>
        </row>
        <row r="72">
          <cell r="B72" t="str">
            <v>Harrogate</v>
          </cell>
          <cell r="C72">
            <v>1.02</v>
          </cell>
          <cell r="I72" t="str">
            <v>411_1</v>
          </cell>
          <cell r="J72" t="str">
            <v>Hospital teaching centres</v>
          </cell>
          <cell r="K72">
            <v>703</v>
          </cell>
          <cell r="O72">
            <v>0</v>
          </cell>
          <cell r="P72">
            <v>0</v>
          </cell>
          <cell r="AN72" t="str">
            <v>C</v>
          </cell>
          <cell r="AO72" t="str">
            <v>Outline proposals</v>
          </cell>
        </row>
        <row r="73">
          <cell r="B73" t="str">
            <v>York</v>
          </cell>
          <cell r="C73">
            <v>1.04</v>
          </cell>
          <cell r="I73" t="str">
            <v>412_</v>
          </cell>
          <cell r="J73" t="str">
            <v>Hospitals</v>
          </cell>
          <cell r="K73">
            <v>0</v>
          </cell>
          <cell r="L73">
            <v>30</v>
          </cell>
          <cell r="M73">
            <v>12.5</v>
          </cell>
          <cell r="N73">
            <v>15.5</v>
          </cell>
          <cell r="O73">
            <v>0</v>
          </cell>
          <cell r="P73">
            <v>58</v>
          </cell>
          <cell r="AN73" t="str">
            <v>D</v>
          </cell>
          <cell r="AO73" t="str">
            <v>Scheme design</v>
          </cell>
        </row>
        <row r="74">
          <cell r="B74" t="str">
            <v>Selby</v>
          </cell>
          <cell r="C74">
            <v>0.99</v>
          </cell>
          <cell r="I74" t="str">
            <v>413_</v>
          </cell>
          <cell r="J74" t="str">
            <v xml:space="preserve">Mental, psychiatric hospital facilities  - generally </v>
          </cell>
          <cell r="K74">
            <v>873</v>
          </cell>
          <cell r="O74">
            <v>0</v>
          </cell>
          <cell r="P74">
            <v>0</v>
          </cell>
          <cell r="AN74" t="str">
            <v>E</v>
          </cell>
          <cell r="AO74" t="str">
            <v>Detail design</v>
          </cell>
          <cell r="AQ74" t="str">
            <v>D</v>
          </cell>
          <cell r="AR74" t="str">
            <v>Demolish new build.</v>
          </cell>
        </row>
        <row r="75">
          <cell r="B75" t="str">
            <v>South Yorkshire</v>
          </cell>
          <cell r="C75">
            <v>0.99</v>
          </cell>
          <cell r="I75" t="str">
            <v>413_1</v>
          </cell>
          <cell r="J75" t="str">
            <v>Psychiatric units</v>
          </cell>
          <cell r="K75">
            <v>860</v>
          </cell>
          <cell r="O75">
            <v>0</v>
          </cell>
          <cell r="P75">
            <v>0</v>
          </cell>
          <cell r="AN75" t="str">
            <v>F</v>
          </cell>
          <cell r="AO75" t="str">
            <v>Production information</v>
          </cell>
          <cell r="AQ75" t="str">
            <v>F</v>
          </cell>
          <cell r="AR75" t="str">
            <v>Fit out only.</v>
          </cell>
        </row>
        <row r="76">
          <cell r="B76" t="str">
            <v>Barnsley</v>
          </cell>
          <cell r="C76">
            <v>0.95</v>
          </cell>
          <cell r="I76" t="str">
            <v>413_12</v>
          </cell>
          <cell r="J76" t="str">
            <v>Pscho-geriatric</v>
          </cell>
          <cell r="K76">
            <v>833</v>
          </cell>
          <cell r="O76">
            <v>0</v>
          </cell>
          <cell r="P76">
            <v>0</v>
          </cell>
          <cell r="AN76" t="str">
            <v>G</v>
          </cell>
          <cell r="AO76" t="str">
            <v>Tender document</v>
          </cell>
          <cell r="AQ76" t="str">
            <v>M</v>
          </cell>
          <cell r="AR76" t="str">
            <v>Major alteration.</v>
          </cell>
        </row>
        <row r="77">
          <cell r="B77" t="str">
            <v>Doncaster</v>
          </cell>
          <cell r="C77">
            <v>1.05</v>
          </cell>
          <cell r="I77" t="str">
            <v>414_1</v>
          </cell>
          <cell r="J77" t="str">
            <v>Ear,nose and throat units</v>
          </cell>
          <cell r="K77">
            <v>770</v>
          </cell>
          <cell r="O77">
            <v>0</v>
          </cell>
          <cell r="P77">
            <v>0</v>
          </cell>
          <cell r="AN77" t="str">
            <v>H</v>
          </cell>
          <cell r="AO77" t="str">
            <v>Tender action</v>
          </cell>
          <cell r="AQ77" t="str">
            <v>N</v>
          </cell>
          <cell r="AR77" t="str">
            <v>New build.</v>
          </cell>
        </row>
        <row r="78">
          <cell r="B78" t="str">
            <v>Rotherham</v>
          </cell>
          <cell r="C78">
            <v>0.94</v>
          </cell>
          <cell r="I78" t="str">
            <v>415_</v>
          </cell>
          <cell r="J78" t="str">
            <v xml:space="preserve">Maternity, </v>
          </cell>
          <cell r="K78">
            <v>979</v>
          </cell>
          <cell r="O78">
            <v>0</v>
          </cell>
          <cell r="P78">
            <v>0</v>
          </cell>
          <cell r="AN78" t="str">
            <v>J</v>
          </cell>
          <cell r="AO78" t="str">
            <v>Project planning</v>
          </cell>
          <cell r="AQ78" t="str">
            <v>R</v>
          </cell>
          <cell r="AR78" t="str">
            <v>Refurbishment.</v>
          </cell>
        </row>
        <row r="79">
          <cell r="B79" t="str">
            <v>Sheffield</v>
          </cell>
          <cell r="C79">
            <v>1.02</v>
          </cell>
          <cell r="I79" t="str">
            <v>415_7</v>
          </cell>
          <cell r="J79" t="str">
            <v>Genito-urinary</v>
          </cell>
          <cell r="K79">
            <v>856</v>
          </cell>
          <cell r="O79">
            <v>0</v>
          </cell>
          <cell r="P79">
            <v>0</v>
          </cell>
          <cell r="AN79" t="str">
            <v>K</v>
          </cell>
          <cell r="AO79" t="str">
            <v>Operations on site</v>
          </cell>
        </row>
        <row r="80">
          <cell r="B80" t="str">
            <v>West Yorkshire</v>
          </cell>
          <cell r="C80">
            <v>0.97</v>
          </cell>
          <cell r="I80" t="str">
            <v>416_</v>
          </cell>
          <cell r="J80" t="str">
            <v>Paediatric, geniatric hospital facilities</v>
          </cell>
          <cell r="K80">
            <v>979</v>
          </cell>
          <cell r="O80">
            <v>0</v>
          </cell>
          <cell r="P80">
            <v>0</v>
          </cell>
          <cell r="AN80" t="str">
            <v>L</v>
          </cell>
          <cell r="AO80" t="str">
            <v>Completion</v>
          </cell>
        </row>
        <row r="81">
          <cell r="B81" t="str">
            <v>Calderdale</v>
          </cell>
          <cell r="C81">
            <v>0.94</v>
          </cell>
          <cell r="I81" t="str">
            <v>416_2</v>
          </cell>
          <cell r="J81" t="str">
            <v>Geniatric units</v>
          </cell>
          <cell r="K81">
            <v>833</v>
          </cell>
          <cell r="O81">
            <v>0</v>
          </cell>
          <cell r="P81">
            <v>0</v>
          </cell>
          <cell r="AN81" t="str">
            <v>M</v>
          </cell>
          <cell r="AO81" t="str">
            <v>Occupancy</v>
          </cell>
        </row>
        <row r="82">
          <cell r="B82" t="str">
            <v>Bradford</v>
          </cell>
          <cell r="C82">
            <v>0.94</v>
          </cell>
          <cell r="I82" t="str">
            <v>417_1</v>
          </cell>
          <cell r="J82" t="str">
            <v>Diagnosis excluding radiograhy</v>
          </cell>
          <cell r="K82">
            <v>1241</v>
          </cell>
          <cell r="O82">
            <v>0</v>
          </cell>
          <cell r="P82">
            <v>0</v>
          </cell>
        </row>
        <row r="83">
          <cell r="B83" t="str">
            <v>Leeds</v>
          </cell>
          <cell r="C83">
            <v>1</v>
          </cell>
          <cell r="I83" t="str">
            <v>417_2</v>
          </cell>
          <cell r="J83" t="str">
            <v>Surgery including operations theatres</v>
          </cell>
          <cell r="K83">
            <v>1127</v>
          </cell>
          <cell r="O83">
            <v>0</v>
          </cell>
          <cell r="P83">
            <v>0</v>
          </cell>
        </row>
        <row r="84">
          <cell r="B84" t="str">
            <v>Wakefield</v>
          </cell>
          <cell r="C84">
            <v>0.97</v>
          </cell>
          <cell r="I84" t="str">
            <v>417_4</v>
          </cell>
          <cell r="J84" t="str">
            <v>Hospital laboratories - generally</v>
          </cell>
          <cell r="K84">
            <v>1238</v>
          </cell>
          <cell r="O84">
            <v>0</v>
          </cell>
          <cell r="P84">
            <v>0</v>
          </cell>
        </row>
        <row r="85">
          <cell r="B85" t="str">
            <v>Kirklees</v>
          </cell>
          <cell r="C85">
            <v>0.99</v>
          </cell>
          <cell r="I85" t="str">
            <v>417_41</v>
          </cell>
          <cell r="J85" t="str">
            <v>Pathology labortories - generally</v>
          </cell>
          <cell r="K85">
            <v>1196</v>
          </cell>
          <cell r="O85">
            <v>0</v>
          </cell>
          <cell r="P85">
            <v>0</v>
          </cell>
        </row>
        <row r="86">
          <cell r="B86" t="str">
            <v>EAST MIDLANDS</v>
          </cell>
          <cell r="C86">
            <v>0.94</v>
          </cell>
          <cell r="I86" t="str">
            <v>417_5</v>
          </cell>
          <cell r="J86" t="str">
            <v>Occupational therapy, physiotherapy</v>
          </cell>
          <cell r="K86">
            <v>937</v>
          </cell>
          <cell r="O86">
            <v>0</v>
          </cell>
          <cell r="P86">
            <v>0</v>
          </cell>
          <cell r="AN86">
            <v>1</v>
          </cell>
          <cell r="AO86" t="str">
            <v>January</v>
          </cell>
        </row>
        <row r="87">
          <cell r="B87" t="str">
            <v>Derbyshire</v>
          </cell>
          <cell r="C87">
            <v>0.93</v>
          </cell>
          <cell r="I87" t="str">
            <v>417_7</v>
          </cell>
          <cell r="J87" t="str">
            <v>Chemotheropy</v>
          </cell>
          <cell r="K87">
            <v>959</v>
          </cell>
          <cell r="O87">
            <v>0</v>
          </cell>
          <cell r="P87">
            <v>0</v>
          </cell>
          <cell r="AN87">
            <v>2</v>
          </cell>
          <cell r="AO87" t="str">
            <v>February</v>
          </cell>
        </row>
        <row r="88">
          <cell r="B88" t="str">
            <v>High Peak</v>
          </cell>
          <cell r="C88">
            <v>0.99</v>
          </cell>
          <cell r="I88" t="str">
            <v>417_71</v>
          </cell>
          <cell r="J88" t="str">
            <v>Pharmacies</v>
          </cell>
          <cell r="K88">
            <v>883</v>
          </cell>
          <cell r="O88">
            <v>0</v>
          </cell>
          <cell r="P88">
            <v>0</v>
          </cell>
          <cell r="AN88">
            <v>3</v>
          </cell>
          <cell r="AO88" t="str">
            <v>March</v>
          </cell>
        </row>
        <row r="89">
          <cell r="B89" t="str">
            <v>West Derbyshire</v>
          </cell>
          <cell r="C89">
            <v>0.91</v>
          </cell>
          <cell r="I89" t="str">
            <v>417_81</v>
          </cell>
          <cell r="J89" t="str">
            <v>Radiotheraphy</v>
          </cell>
          <cell r="O89">
            <v>0</v>
          </cell>
          <cell r="P89">
            <v>0</v>
          </cell>
          <cell r="AN89">
            <v>4</v>
          </cell>
          <cell r="AO89" t="str">
            <v>April</v>
          </cell>
        </row>
        <row r="90">
          <cell r="B90" t="str">
            <v>North East Derbyshire</v>
          </cell>
          <cell r="C90">
            <v>0.98</v>
          </cell>
          <cell r="I90" t="str">
            <v>418_1</v>
          </cell>
          <cell r="J90" t="str">
            <v>Ward blocks</v>
          </cell>
          <cell r="K90">
            <v>824</v>
          </cell>
          <cell r="O90">
            <v>0</v>
          </cell>
          <cell r="P90">
            <v>0</v>
          </cell>
          <cell r="AN90">
            <v>5</v>
          </cell>
          <cell r="AO90" t="str">
            <v>May</v>
          </cell>
        </row>
        <row r="91">
          <cell r="B91" t="str">
            <v>Chesterfield</v>
          </cell>
          <cell r="C91">
            <v>0.95</v>
          </cell>
          <cell r="I91" t="str">
            <v>418_2</v>
          </cell>
          <cell r="J91" t="str">
            <v xml:space="preserve">Outpatients </v>
          </cell>
          <cell r="K91">
            <v>981</v>
          </cell>
          <cell r="O91">
            <v>0</v>
          </cell>
          <cell r="P91">
            <v>0</v>
          </cell>
          <cell r="AN91">
            <v>6</v>
          </cell>
          <cell r="AO91" t="str">
            <v>June</v>
          </cell>
        </row>
        <row r="92">
          <cell r="B92" t="str">
            <v>Bolsover</v>
          </cell>
          <cell r="C92">
            <v>0.93</v>
          </cell>
          <cell r="I92" t="str">
            <v>418_3</v>
          </cell>
          <cell r="J92" t="str">
            <v>Intensive care</v>
          </cell>
          <cell r="K92">
            <v>949</v>
          </cell>
          <cell r="O92">
            <v>0</v>
          </cell>
          <cell r="P92">
            <v>0</v>
          </cell>
          <cell r="AN92">
            <v>7</v>
          </cell>
          <cell r="AO92" t="str">
            <v>July</v>
          </cell>
        </row>
        <row r="93">
          <cell r="B93" t="str">
            <v>Amber Valley</v>
          </cell>
          <cell r="C93">
            <v>0.91</v>
          </cell>
          <cell r="I93" t="str">
            <v>418_8</v>
          </cell>
          <cell r="J93" t="str">
            <v>Sterile stores</v>
          </cell>
          <cell r="K93">
            <v>800</v>
          </cell>
          <cell r="O93">
            <v>0</v>
          </cell>
          <cell r="P93">
            <v>0</v>
          </cell>
          <cell r="AN93">
            <v>8</v>
          </cell>
          <cell r="AO93" t="str">
            <v>August</v>
          </cell>
        </row>
        <row r="94">
          <cell r="B94" t="str">
            <v>Erewash</v>
          </cell>
          <cell r="C94">
            <v>0.92</v>
          </cell>
          <cell r="I94" t="str">
            <v>421_</v>
          </cell>
          <cell r="J94" t="str">
            <v>Health Centres</v>
          </cell>
          <cell r="K94">
            <v>673</v>
          </cell>
          <cell r="L94">
            <v>20</v>
          </cell>
          <cell r="M94">
            <v>11.5</v>
          </cell>
          <cell r="N94">
            <v>10</v>
          </cell>
          <cell r="O94">
            <v>0</v>
          </cell>
          <cell r="P94">
            <v>41.5</v>
          </cell>
          <cell r="AN94">
            <v>9</v>
          </cell>
          <cell r="AO94" t="str">
            <v>September</v>
          </cell>
        </row>
        <row r="95">
          <cell r="B95" t="str">
            <v>Derby</v>
          </cell>
          <cell r="C95">
            <v>0.91</v>
          </cell>
          <cell r="I95" t="str">
            <v>425_</v>
          </cell>
          <cell r="J95" t="str">
            <v>Welfare consultation centres</v>
          </cell>
          <cell r="K95">
            <v>851</v>
          </cell>
          <cell r="O95">
            <v>0</v>
          </cell>
          <cell r="P95">
            <v>0</v>
          </cell>
          <cell r="AN95">
            <v>10</v>
          </cell>
          <cell r="AO95" t="str">
            <v>October</v>
          </cell>
        </row>
        <row r="96">
          <cell r="B96" t="str">
            <v>South Derbyshire</v>
          </cell>
          <cell r="C96">
            <v>0.95</v>
          </cell>
          <cell r="I96" t="str">
            <v>441_</v>
          </cell>
          <cell r="J96" t="str">
            <v>Observation and assessment centres</v>
          </cell>
          <cell r="K96">
            <v>749</v>
          </cell>
          <cell r="O96">
            <v>0</v>
          </cell>
          <cell r="P96">
            <v>0</v>
          </cell>
          <cell r="AN96">
            <v>11</v>
          </cell>
          <cell r="AO96" t="str">
            <v>November</v>
          </cell>
        </row>
        <row r="97">
          <cell r="B97" t="str">
            <v>Leicestershire</v>
          </cell>
          <cell r="C97">
            <v>0.93</v>
          </cell>
          <cell r="I97" t="str">
            <v>442_</v>
          </cell>
          <cell r="J97" t="str">
            <v>Nursing homes, convalescent homes etc</v>
          </cell>
          <cell r="K97">
            <v>720</v>
          </cell>
          <cell r="L97">
            <v>21</v>
          </cell>
          <cell r="M97">
            <v>10.5</v>
          </cell>
          <cell r="N97">
            <v>8.5</v>
          </cell>
          <cell r="O97">
            <v>0</v>
          </cell>
          <cell r="P97">
            <v>40</v>
          </cell>
          <cell r="AN97">
            <v>12</v>
          </cell>
          <cell r="AO97" t="str">
            <v>December</v>
          </cell>
        </row>
        <row r="98">
          <cell r="B98" t="str">
            <v>North West Leicestershire</v>
          </cell>
          <cell r="C98">
            <v>0.96</v>
          </cell>
          <cell r="I98" t="str">
            <v>443_</v>
          </cell>
          <cell r="J98" t="str">
            <v>Homes for chronic invalids</v>
          </cell>
          <cell r="K98">
            <v>893</v>
          </cell>
          <cell r="O98">
            <v>0</v>
          </cell>
          <cell r="P98">
            <v>0</v>
          </cell>
        </row>
        <row r="99">
          <cell r="B99" t="str">
            <v>Charnwood</v>
          </cell>
          <cell r="C99">
            <v>0.91</v>
          </cell>
          <cell r="I99" t="str">
            <v>444_</v>
          </cell>
          <cell r="J99" t="str">
            <v>Homes for mentally handicapped</v>
          </cell>
          <cell r="K99">
            <v>722</v>
          </cell>
          <cell r="L99">
            <v>14.5</v>
          </cell>
          <cell r="M99">
            <v>10</v>
          </cell>
          <cell r="N99">
            <v>8.5</v>
          </cell>
          <cell r="O99">
            <v>0</v>
          </cell>
          <cell r="P99">
            <v>33</v>
          </cell>
        </row>
        <row r="100">
          <cell r="B100" t="str">
            <v>Melton</v>
          </cell>
          <cell r="C100">
            <v>0.89</v>
          </cell>
          <cell r="I100" t="str">
            <v>445_1</v>
          </cell>
          <cell r="J100" t="str">
            <v xml:space="preserve">Homes for physically handicapped </v>
          </cell>
          <cell r="K100">
            <v>767</v>
          </cell>
          <cell r="O100">
            <v>0</v>
          </cell>
          <cell r="P100">
            <v>0</v>
          </cell>
        </row>
        <row r="101">
          <cell r="B101" t="str">
            <v>Rutland</v>
          </cell>
          <cell r="C101">
            <v>0.95</v>
          </cell>
          <cell r="I101" t="str">
            <v>446_</v>
          </cell>
          <cell r="J101" t="str">
            <v>Childrens homes</v>
          </cell>
          <cell r="K101">
            <v>697</v>
          </cell>
          <cell r="L101">
            <v>15</v>
          </cell>
          <cell r="M101">
            <v>11</v>
          </cell>
          <cell r="N101">
            <v>9</v>
          </cell>
          <cell r="O101">
            <v>0</v>
          </cell>
          <cell r="P101">
            <v>35</v>
          </cell>
        </row>
        <row r="102">
          <cell r="B102" t="str">
            <v>Oadby and Wigston</v>
          </cell>
          <cell r="C102">
            <v>0.97</v>
          </cell>
          <cell r="I102" t="str">
            <v>447_</v>
          </cell>
          <cell r="J102" t="str">
            <v>Old people's homes - generally</v>
          </cell>
          <cell r="K102">
            <v>656</v>
          </cell>
          <cell r="L102">
            <v>21</v>
          </cell>
          <cell r="M102">
            <v>11</v>
          </cell>
          <cell r="N102">
            <v>9</v>
          </cell>
          <cell r="O102">
            <v>0</v>
          </cell>
          <cell r="P102">
            <v>41</v>
          </cell>
        </row>
        <row r="103">
          <cell r="B103" t="str">
            <v>Leicester</v>
          </cell>
          <cell r="C103">
            <v>0.93</v>
          </cell>
          <cell r="I103" t="str">
            <v>448_</v>
          </cell>
          <cell r="J103" t="str">
            <v>Day centres</v>
          </cell>
          <cell r="K103">
            <v>793</v>
          </cell>
          <cell r="O103">
            <v>0</v>
          </cell>
          <cell r="P103">
            <v>0</v>
          </cell>
        </row>
        <row r="104">
          <cell r="B104" t="str">
            <v>Hinckley and Bosworth</v>
          </cell>
          <cell r="C104">
            <v>0.9</v>
          </cell>
          <cell r="I104" t="str">
            <v>500_</v>
          </cell>
          <cell r="J104" t="str">
            <v>Recreational</v>
          </cell>
          <cell r="O104">
            <v>0</v>
          </cell>
          <cell r="P104">
            <v>0</v>
          </cell>
        </row>
        <row r="105">
          <cell r="B105" t="str">
            <v>Lincolnshire</v>
          </cell>
          <cell r="C105">
            <v>0.93</v>
          </cell>
          <cell r="I105" t="str">
            <v>511_</v>
          </cell>
          <cell r="J105" t="str">
            <v>Canteens</v>
          </cell>
          <cell r="K105">
            <v>799</v>
          </cell>
          <cell r="O105">
            <v>0</v>
          </cell>
          <cell r="P105">
            <v>0</v>
          </cell>
        </row>
        <row r="106">
          <cell r="B106" t="str">
            <v>West Lindsey</v>
          </cell>
          <cell r="C106">
            <v>0.92</v>
          </cell>
          <cell r="I106" t="str">
            <v>512_</v>
          </cell>
          <cell r="J106" t="str">
            <v xml:space="preserve">Restaurants </v>
          </cell>
          <cell r="K106">
            <v>1022</v>
          </cell>
          <cell r="L106">
            <v>18</v>
          </cell>
          <cell r="M106">
            <v>27</v>
          </cell>
          <cell r="N106">
            <v>10</v>
          </cell>
          <cell r="O106">
            <v>0</v>
          </cell>
          <cell r="P106">
            <v>55</v>
          </cell>
        </row>
        <row r="107">
          <cell r="B107" t="str">
            <v>Lincoln</v>
          </cell>
          <cell r="C107">
            <v>0.92</v>
          </cell>
          <cell r="I107" t="str">
            <v>517_</v>
          </cell>
          <cell r="J107" t="str">
            <v xml:space="preserve">Public houses </v>
          </cell>
          <cell r="K107">
            <v>815</v>
          </cell>
          <cell r="O107">
            <v>0</v>
          </cell>
          <cell r="P107">
            <v>0</v>
          </cell>
        </row>
        <row r="108">
          <cell r="B108" t="str">
            <v>East Lindsey</v>
          </cell>
          <cell r="C108">
            <v>0.93</v>
          </cell>
          <cell r="I108" t="str">
            <v>524_</v>
          </cell>
          <cell r="J108" t="str">
            <v>Theatre</v>
          </cell>
          <cell r="K108">
            <v>1030</v>
          </cell>
          <cell r="O108">
            <v>0</v>
          </cell>
          <cell r="P108">
            <v>0</v>
          </cell>
        </row>
        <row r="109">
          <cell r="B109" t="str">
            <v>North Kesteven</v>
          </cell>
          <cell r="C109">
            <v>0.97</v>
          </cell>
          <cell r="I109" t="str">
            <v>524_5</v>
          </cell>
          <cell r="J109" t="str">
            <v xml:space="preserve">Drama ancilliary building </v>
          </cell>
          <cell r="K109">
            <v>418</v>
          </cell>
          <cell r="O109">
            <v>0</v>
          </cell>
          <cell r="P109">
            <v>0</v>
          </cell>
        </row>
        <row r="110">
          <cell r="B110" t="str">
            <v>Boston</v>
          </cell>
          <cell r="C110">
            <v>0.94</v>
          </cell>
          <cell r="I110" t="str">
            <v>525_</v>
          </cell>
          <cell r="J110" t="str">
            <v>Cinema</v>
          </cell>
          <cell r="K110">
            <v>886</v>
          </cell>
          <cell r="L110">
            <v>9</v>
          </cell>
          <cell r="M110">
            <v>12</v>
          </cell>
          <cell r="N110">
            <v>6</v>
          </cell>
          <cell r="O110">
            <v>0</v>
          </cell>
          <cell r="P110">
            <v>27</v>
          </cell>
        </row>
        <row r="111">
          <cell r="B111" t="str">
            <v>South Kesteven</v>
          </cell>
          <cell r="C111">
            <v>0.92</v>
          </cell>
          <cell r="I111" t="str">
            <v>532_</v>
          </cell>
          <cell r="J111" t="str">
            <v>Community Centres - Generally</v>
          </cell>
          <cell r="K111">
            <v>694</v>
          </cell>
          <cell r="O111">
            <v>0</v>
          </cell>
          <cell r="P111">
            <v>0</v>
          </cell>
        </row>
        <row r="112">
          <cell r="B112" t="str">
            <v>South Holland</v>
          </cell>
          <cell r="C112">
            <v>0.92</v>
          </cell>
          <cell r="I112" t="str">
            <v>532_1</v>
          </cell>
          <cell r="J112" t="str">
            <v>General purpose halls - generally</v>
          </cell>
          <cell r="K112">
            <v>694</v>
          </cell>
          <cell r="L112">
            <v>12.5</v>
          </cell>
          <cell r="M112">
            <v>10.5</v>
          </cell>
          <cell r="N112">
            <v>9</v>
          </cell>
          <cell r="O112">
            <v>0</v>
          </cell>
          <cell r="P112">
            <v>32</v>
          </cell>
        </row>
        <row r="113">
          <cell r="B113" t="str">
            <v>Northamptonshire</v>
          </cell>
          <cell r="C113">
            <v>0.98</v>
          </cell>
          <cell r="I113" t="str">
            <v>532_2</v>
          </cell>
          <cell r="J113" t="str">
            <v>Visitor's centres</v>
          </cell>
          <cell r="K113">
            <v>938</v>
          </cell>
          <cell r="O113">
            <v>0</v>
          </cell>
          <cell r="P113">
            <v>0</v>
          </cell>
        </row>
        <row r="114">
          <cell r="B114" t="str">
            <v>East Northamptonshire</v>
          </cell>
          <cell r="C114">
            <v>1.01</v>
          </cell>
          <cell r="I114" t="str">
            <v>534_</v>
          </cell>
          <cell r="J114" t="str">
            <v>Clubs, youth club, students unions etc</v>
          </cell>
          <cell r="K114">
            <v>646</v>
          </cell>
          <cell r="O114">
            <v>0</v>
          </cell>
          <cell r="P114">
            <v>0</v>
          </cell>
        </row>
        <row r="115">
          <cell r="B115" t="str">
            <v>Corby</v>
          </cell>
          <cell r="C115">
            <v>0.94</v>
          </cell>
          <cell r="I115" t="str">
            <v>541_</v>
          </cell>
          <cell r="J115" t="str">
            <v>Covered swimming pool</v>
          </cell>
          <cell r="K115">
            <v>1222</v>
          </cell>
          <cell r="L115">
            <v>7</v>
          </cell>
          <cell r="M115">
            <v>22</v>
          </cell>
          <cell r="N115">
            <v>19</v>
          </cell>
          <cell r="O115">
            <v>0</v>
          </cell>
          <cell r="P115">
            <v>48</v>
          </cell>
        </row>
        <row r="116">
          <cell r="B116" t="str">
            <v>Kettering</v>
          </cell>
          <cell r="C116">
            <v>0.99</v>
          </cell>
          <cell r="I116" t="str">
            <v>562_1</v>
          </cell>
          <cell r="J116" t="str">
            <v>Sports centres / recreational centres</v>
          </cell>
          <cell r="K116">
            <v>638</v>
          </cell>
          <cell r="L116">
            <v>8.5</v>
          </cell>
          <cell r="M116">
            <v>28</v>
          </cell>
          <cell r="N116">
            <v>20</v>
          </cell>
          <cell r="O116">
            <v>0</v>
          </cell>
          <cell r="P116">
            <v>56.5</v>
          </cell>
        </row>
        <row r="117">
          <cell r="B117" t="str">
            <v>Daventry</v>
          </cell>
          <cell r="C117">
            <v>0.99</v>
          </cell>
          <cell r="I117" t="str">
            <v>562_11</v>
          </cell>
          <cell r="J117" t="str">
            <v>Sports centres / recreational centres with pool</v>
          </cell>
          <cell r="K117">
            <v>958</v>
          </cell>
          <cell r="O117">
            <v>0</v>
          </cell>
          <cell r="P117">
            <v>0</v>
          </cell>
        </row>
        <row r="118">
          <cell r="B118" t="str">
            <v>Wellingborough</v>
          </cell>
          <cell r="C118">
            <v>0.96</v>
          </cell>
          <cell r="I118" t="str">
            <v>562_12</v>
          </cell>
          <cell r="J118" t="str">
            <v>Gymnasia/sports halls</v>
          </cell>
          <cell r="K118">
            <v>581</v>
          </cell>
          <cell r="L118">
            <v>10</v>
          </cell>
          <cell r="M118">
            <v>12</v>
          </cell>
          <cell r="N118">
            <v>20.5</v>
          </cell>
          <cell r="O118">
            <v>0</v>
          </cell>
          <cell r="P118">
            <v>42.5</v>
          </cell>
        </row>
        <row r="119">
          <cell r="B119" t="str">
            <v>Northampton</v>
          </cell>
          <cell r="C119">
            <v>0.98</v>
          </cell>
          <cell r="I119" t="str">
            <v>562_31</v>
          </cell>
          <cell r="J119" t="str">
            <v xml:space="preserve">Squash courts </v>
          </cell>
          <cell r="K119">
            <v>632</v>
          </cell>
          <cell r="O119">
            <v>0</v>
          </cell>
          <cell r="P119">
            <v>0</v>
          </cell>
        </row>
        <row r="120">
          <cell r="B120" t="str">
            <v>South Northamptonshire</v>
          </cell>
          <cell r="C120">
            <v>1</v>
          </cell>
          <cell r="I120" t="str">
            <v>564_1</v>
          </cell>
          <cell r="J120" t="str">
            <v>Stadia, sports grounds</v>
          </cell>
          <cell r="K120">
            <v>740</v>
          </cell>
          <cell r="O120">
            <v>0</v>
          </cell>
          <cell r="P120">
            <v>0</v>
          </cell>
        </row>
        <row r="121">
          <cell r="B121" t="str">
            <v>Nottinghamshire</v>
          </cell>
          <cell r="C121">
            <v>0.92</v>
          </cell>
          <cell r="I121" t="str">
            <v>567_1</v>
          </cell>
          <cell r="J121" t="str">
            <v>Ice rinks</v>
          </cell>
          <cell r="L121">
            <v>7</v>
          </cell>
          <cell r="M121">
            <v>15</v>
          </cell>
          <cell r="N121">
            <v>6</v>
          </cell>
          <cell r="O121">
            <v>0</v>
          </cell>
          <cell r="P121">
            <v>28</v>
          </cell>
        </row>
        <row r="122">
          <cell r="B122" t="str">
            <v>Bassetlaw</v>
          </cell>
          <cell r="C122">
            <v>0.96</v>
          </cell>
          <cell r="I122" t="str">
            <v>568_1</v>
          </cell>
          <cell r="J122" t="str">
            <v>Pavillion and sports club houses - generally</v>
          </cell>
          <cell r="K122">
            <v>684</v>
          </cell>
          <cell r="L122">
            <v>8.5</v>
          </cell>
          <cell r="M122">
            <v>10</v>
          </cell>
          <cell r="N122">
            <v>19</v>
          </cell>
          <cell r="O122">
            <v>0</v>
          </cell>
          <cell r="P122">
            <v>37.5</v>
          </cell>
        </row>
        <row r="123">
          <cell r="B123" t="str">
            <v>Mansfield</v>
          </cell>
          <cell r="C123">
            <v>0.89</v>
          </cell>
          <cell r="I123" t="str">
            <v>600_</v>
          </cell>
          <cell r="J123" t="str">
            <v>Religious</v>
          </cell>
          <cell r="O123">
            <v>0</v>
          </cell>
          <cell r="P123">
            <v>0</v>
          </cell>
        </row>
        <row r="124">
          <cell r="B124" t="str">
            <v>Newark</v>
          </cell>
          <cell r="C124">
            <v>0.92</v>
          </cell>
          <cell r="I124" t="str">
            <v>630_</v>
          </cell>
          <cell r="J124" t="str">
            <v>Churches</v>
          </cell>
          <cell r="K124">
            <v>826</v>
          </cell>
          <cell r="L124">
            <v>8</v>
          </cell>
          <cell r="M124">
            <v>3.5</v>
          </cell>
          <cell r="N124">
            <v>4</v>
          </cell>
          <cell r="O124">
            <v>0</v>
          </cell>
          <cell r="P124">
            <v>15.5</v>
          </cell>
        </row>
        <row r="125">
          <cell r="B125" t="str">
            <v>Ashfield</v>
          </cell>
          <cell r="C125">
            <v>0.87</v>
          </cell>
          <cell r="I125" t="str">
            <v>640_</v>
          </cell>
          <cell r="J125" t="str">
            <v>Mission halls, meeting houses</v>
          </cell>
          <cell r="K125">
            <v>845</v>
          </cell>
          <cell r="O125">
            <v>0</v>
          </cell>
          <cell r="P125">
            <v>0</v>
          </cell>
        </row>
        <row r="126">
          <cell r="B126" t="str">
            <v>Gedling</v>
          </cell>
          <cell r="C126">
            <v>0.91</v>
          </cell>
          <cell r="I126" t="str">
            <v>650_</v>
          </cell>
          <cell r="J126" t="str">
            <v>Temple, mosques, synagogues</v>
          </cell>
          <cell r="K126">
            <v>949</v>
          </cell>
          <cell r="O126">
            <v>0</v>
          </cell>
          <cell r="P126">
            <v>0</v>
          </cell>
        </row>
        <row r="127">
          <cell r="B127" t="str">
            <v>Broxtowe</v>
          </cell>
          <cell r="C127">
            <v>0.92</v>
          </cell>
          <cell r="I127" t="str">
            <v>670_1</v>
          </cell>
          <cell r="J127" t="str">
            <v>Crematoria</v>
          </cell>
          <cell r="K127">
            <v>1170</v>
          </cell>
          <cell r="O127">
            <v>0</v>
          </cell>
          <cell r="P127">
            <v>0</v>
          </cell>
        </row>
        <row r="128">
          <cell r="B128" t="str">
            <v>Nottingham</v>
          </cell>
          <cell r="C128">
            <v>0.93</v>
          </cell>
          <cell r="I128" t="str">
            <v>700_</v>
          </cell>
          <cell r="J128" t="str">
            <v>Education</v>
          </cell>
          <cell r="O128">
            <v>0</v>
          </cell>
          <cell r="P128">
            <v>0</v>
          </cell>
        </row>
        <row r="129">
          <cell r="B129" t="str">
            <v>Rushcliffe</v>
          </cell>
          <cell r="C129">
            <v>0.94</v>
          </cell>
          <cell r="I129" t="str">
            <v>710_</v>
          </cell>
          <cell r="J129" t="str">
            <v>Schools</v>
          </cell>
          <cell r="K129">
            <v>705</v>
          </cell>
          <cell r="O129">
            <v>0</v>
          </cell>
          <cell r="P129">
            <v>0</v>
          </cell>
        </row>
        <row r="130">
          <cell r="B130" t="str">
            <v>EAST ANGLIA</v>
          </cell>
          <cell r="C130">
            <v>0.98</v>
          </cell>
          <cell r="I130" t="str">
            <v>711_</v>
          </cell>
          <cell r="J130" t="str">
            <v>Nursery</v>
          </cell>
          <cell r="K130">
            <v>850</v>
          </cell>
          <cell r="L130">
            <v>9.5</v>
          </cell>
          <cell r="M130">
            <v>5.5</v>
          </cell>
          <cell r="N130">
            <v>14</v>
          </cell>
          <cell r="O130">
            <v>0</v>
          </cell>
          <cell r="P130">
            <v>29</v>
          </cell>
        </row>
        <row r="131">
          <cell r="B131" t="str">
            <v>Cambridgeshire</v>
          </cell>
          <cell r="C131">
            <v>1</v>
          </cell>
          <cell r="I131" t="str">
            <v>712_</v>
          </cell>
          <cell r="J131" t="str">
            <v>Primary</v>
          </cell>
          <cell r="K131">
            <v>678</v>
          </cell>
          <cell r="L131">
            <v>11.5</v>
          </cell>
          <cell r="M131">
            <v>5.5</v>
          </cell>
          <cell r="N131">
            <v>15</v>
          </cell>
          <cell r="O131">
            <v>0</v>
          </cell>
          <cell r="P131">
            <v>32</v>
          </cell>
        </row>
        <row r="132">
          <cell r="B132" t="str">
            <v>Peterborough</v>
          </cell>
          <cell r="C132">
            <v>0.97</v>
          </cell>
          <cell r="I132" t="str">
            <v>713_</v>
          </cell>
          <cell r="J132" t="str">
            <v>Secondary schools</v>
          </cell>
          <cell r="K132">
            <v>648</v>
          </cell>
          <cell r="L132">
            <v>11.5</v>
          </cell>
          <cell r="M132">
            <v>6</v>
          </cell>
          <cell r="N132">
            <v>15</v>
          </cell>
          <cell r="O132">
            <v>0</v>
          </cell>
          <cell r="P132">
            <v>32.5</v>
          </cell>
        </row>
        <row r="133">
          <cell r="B133" t="str">
            <v>Fenland</v>
          </cell>
          <cell r="C133">
            <v>1</v>
          </cell>
          <cell r="I133" t="str">
            <v>714_</v>
          </cell>
          <cell r="J133" t="str">
            <v>Sixth form/tertiary colleges</v>
          </cell>
          <cell r="K133">
            <v>704</v>
          </cell>
          <cell r="O133">
            <v>0</v>
          </cell>
          <cell r="P133">
            <v>0</v>
          </cell>
        </row>
        <row r="134">
          <cell r="B134" t="str">
            <v>Huntingdon</v>
          </cell>
          <cell r="C134">
            <v>0.97</v>
          </cell>
          <cell r="I134" t="str">
            <v>717_</v>
          </cell>
          <cell r="J134" t="str">
            <v>Special schools</v>
          </cell>
          <cell r="K134">
            <v>728</v>
          </cell>
          <cell r="O134">
            <v>0</v>
          </cell>
          <cell r="P134">
            <v>0</v>
          </cell>
        </row>
        <row r="135">
          <cell r="B135" t="str">
            <v>East Cambridgeshire</v>
          </cell>
          <cell r="C135">
            <v>1.01</v>
          </cell>
          <cell r="I135" t="str">
            <v>717_2</v>
          </cell>
          <cell r="J135" t="str">
            <v>Schools for the mentally handicaped</v>
          </cell>
          <cell r="K135">
            <v>675</v>
          </cell>
          <cell r="O135">
            <v>0</v>
          </cell>
          <cell r="P135">
            <v>0</v>
          </cell>
        </row>
        <row r="136">
          <cell r="B136" t="str">
            <v>South Cambridgeshire</v>
          </cell>
          <cell r="C136">
            <v>1.01</v>
          </cell>
          <cell r="I136" t="str">
            <v>717_3</v>
          </cell>
          <cell r="J136" t="str">
            <v>Schools for the physically handicaped</v>
          </cell>
          <cell r="K136">
            <v>745</v>
          </cell>
          <cell r="O136">
            <v>0</v>
          </cell>
          <cell r="P136">
            <v>0</v>
          </cell>
        </row>
        <row r="137">
          <cell r="B137" t="str">
            <v>Cambridge</v>
          </cell>
          <cell r="C137">
            <v>1.05</v>
          </cell>
          <cell r="I137" t="str">
            <v>721_</v>
          </cell>
          <cell r="J137" t="str">
            <v xml:space="preserve">Universities </v>
          </cell>
          <cell r="K137">
            <v>842</v>
          </cell>
          <cell r="L137">
            <v>9.5</v>
          </cell>
          <cell r="M137">
            <v>10.5</v>
          </cell>
          <cell r="N137">
            <v>15</v>
          </cell>
          <cell r="O137">
            <v>0</v>
          </cell>
          <cell r="P137">
            <v>35</v>
          </cell>
        </row>
        <row r="138">
          <cell r="B138" t="str">
            <v>Norfolk</v>
          </cell>
          <cell r="C138">
            <v>0.95</v>
          </cell>
          <cell r="I138" t="str">
            <v>721_2</v>
          </cell>
          <cell r="J138" t="str">
            <v>Universitey- specialised teaching blocks</v>
          </cell>
          <cell r="K138">
            <v>894</v>
          </cell>
          <cell r="O138">
            <v>0</v>
          </cell>
          <cell r="P138">
            <v>0</v>
          </cell>
        </row>
        <row r="139">
          <cell r="B139" t="str">
            <v>West Norfolk</v>
          </cell>
          <cell r="C139">
            <v>1.01</v>
          </cell>
          <cell r="I139" t="str">
            <v>722_2</v>
          </cell>
          <cell r="J139" t="str">
            <v xml:space="preserve">Colleges </v>
          </cell>
          <cell r="K139">
            <v>735</v>
          </cell>
          <cell r="L139">
            <v>9.5</v>
          </cell>
          <cell r="M139">
            <v>9</v>
          </cell>
          <cell r="N139">
            <v>14</v>
          </cell>
          <cell r="O139">
            <v>0</v>
          </cell>
          <cell r="P139">
            <v>32.5</v>
          </cell>
        </row>
        <row r="140">
          <cell r="B140" t="str">
            <v>North Norfolk</v>
          </cell>
          <cell r="C140">
            <v>0.96</v>
          </cell>
          <cell r="I140" t="str">
            <v>727_</v>
          </cell>
          <cell r="J140" t="str">
            <v>Adult education facilties</v>
          </cell>
          <cell r="K140">
            <v>673</v>
          </cell>
          <cell r="L140">
            <v>9</v>
          </cell>
          <cell r="M140">
            <v>9</v>
          </cell>
          <cell r="N140">
            <v>14</v>
          </cell>
          <cell r="O140">
            <v>0</v>
          </cell>
          <cell r="P140">
            <v>32</v>
          </cell>
        </row>
        <row r="141">
          <cell r="B141" t="str">
            <v>Great Yarmouth</v>
          </cell>
          <cell r="C141">
            <v>0.94</v>
          </cell>
          <cell r="I141" t="str">
            <v>727_1</v>
          </cell>
          <cell r="J141" t="str">
            <v xml:space="preserve">Adult facilities for the mentally handicaped </v>
          </cell>
          <cell r="K141">
            <v>717</v>
          </cell>
          <cell r="O141">
            <v>0</v>
          </cell>
          <cell r="P141">
            <v>0</v>
          </cell>
        </row>
        <row r="142">
          <cell r="B142" t="str">
            <v>Broadland</v>
          </cell>
          <cell r="C142">
            <v>0.97</v>
          </cell>
          <cell r="I142" t="str">
            <v>731_1</v>
          </cell>
          <cell r="J142" t="str">
            <v>Reasearch facilities</v>
          </cell>
          <cell r="K142">
            <v>1033</v>
          </cell>
          <cell r="O142">
            <v>0</v>
          </cell>
          <cell r="P142">
            <v>0</v>
          </cell>
        </row>
        <row r="143">
          <cell r="B143" t="str">
            <v>Norwich</v>
          </cell>
          <cell r="C143">
            <v>0.94</v>
          </cell>
          <cell r="I143" t="str">
            <v>732_</v>
          </cell>
          <cell r="J143" t="str">
            <v>Laboratories</v>
          </cell>
          <cell r="K143">
            <v>1008</v>
          </cell>
          <cell r="L143">
            <v>12.5</v>
          </cell>
          <cell r="M143">
            <v>15.5</v>
          </cell>
          <cell r="N143">
            <v>19</v>
          </cell>
          <cell r="O143">
            <v>0</v>
          </cell>
          <cell r="P143">
            <v>47</v>
          </cell>
        </row>
        <row r="144">
          <cell r="B144" t="str">
            <v>SouthNorfolk</v>
          </cell>
          <cell r="C144">
            <v>0.94</v>
          </cell>
          <cell r="I144" t="str">
            <v>756_</v>
          </cell>
          <cell r="J144" t="str">
            <v>Museums</v>
          </cell>
          <cell r="K144">
            <v>683</v>
          </cell>
          <cell r="L144">
            <v>9.5</v>
          </cell>
          <cell r="M144">
            <v>14.5</v>
          </cell>
          <cell r="N144">
            <v>14.5</v>
          </cell>
          <cell r="O144">
            <v>0</v>
          </cell>
          <cell r="P144">
            <v>38.5</v>
          </cell>
        </row>
        <row r="145">
          <cell r="B145" t="str">
            <v>Breckland</v>
          </cell>
          <cell r="C145">
            <v>0.92</v>
          </cell>
          <cell r="I145" t="str">
            <v>758_</v>
          </cell>
          <cell r="J145" t="str">
            <v xml:space="preserve">Exhibition buildings </v>
          </cell>
          <cell r="K145">
            <v>800</v>
          </cell>
          <cell r="O145">
            <v>0</v>
          </cell>
          <cell r="P145">
            <v>0</v>
          </cell>
        </row>
        <row r="146">
          <cell r="B146" t="str">
            <v>Suffolk</v>
          </cell>
          <cell r="C146">
            <v>0.97</v>
          </cell>
          <cell r="I146" t="str">
            <v>760_</v>
          </cell>
          <cell r="J146" t="str">
            <v>Libraries</v>
          </cell>
          <cell r="K146">
            <v>769</v>
          </cell>
          <cell r="L146">
            <v>10.5</v>
          </cell>
          <cell r="M146">
            <v>10.5</v>
          </cell>
          <cell r="N146">
            <v>12.5</v>
          </cell>
          <cell r="O146">
            <v>0</v>
          </cell>
          <cell r="P146">
            <v>33.5</v>
          </cell>
        </row>
        <row r="147">
          <cell r="B147" t="str">
            <v>Forest Heath</v>
          </cell>
          <cell r="C147">
            <v>1.01</v>
          </cell>
          <cell r="I147" t="str">
            <v>762_</v>
          </cell>
          <cell r="J147" t="str">
            <v>Public Libraries</v>
          </cell>
          <cell r="K147">
            <v>782</v>
          </cell>
          <cell r="O147">
            <v>0</v>
          </cell>
          <cell r="P147">
            <v>0</v>
          </cell>
        </row>
        <row r="148">
          <cell r="B148" t="str">
            <v>St Edmundsbury</v>
          </cell>
          <cell r="C148">
            <v>0.98</v>
          </cell>
          <cell r="I148" t="str">
            <v>763_</v>
          </cell>
          <cell r="J148" t="str">
            <v>School/colleges</v>
          </cell>
          <cell r="K148">
            <v>696</v>
          </cell>
          <cell r="O148">
            <v>0</v>
          </cell>
          <cell r="P148">
            <v>0</v>
          </cell>
        </row>
        <row r="149">
          <cell r="B149" t="str">
            <v>Mid Suffolk</v>
          </cell>
          <cell r="C149">
            <v>0.97</v>
          </cell>
          <cell r="I149" t="str">
            <v>764_</v>
          </cell>
          <cell r="J149" t="str">
            <v>Special libraries</v>
          </cell>
          <cell r="K149">
            <v>944</v>
          </cell>
          <cell r="O149">
            <v>0</v>
          </cell>
          <cell r="P149">
            <v>0</v>
          </cell>
        </row>
        <row r="150">
          <cell r="B150" t="str">
            <v>Waveney</v>
          </cell>
          <cell r="C150">
            <v>0.94</v>
          </cell>
          <cell r="I150" t="str">
            <v>766_</v>
          </cell>
          <cell r="J150" t="str">
            <v>Computer buildings - generally</v>
          </cell>
          <cell r="K150">
            <v>1149</v>
          </cell>
          <cell r="L150">
            <v>13.5</v>
          </cell>
          <cell r="M150">
            <v>20.5</v>
          </cell>
          <cell r="N150">
            <v>9</v>
          </cell>
          <cell r="O150">
            <v>0</v>
          </cell>
          <cell r="P150">
            <v>43</v>
          </cell>
        </row>
        <row r="151">
          <cell r="B151" t="str">
            <v>Suffolk Coastal</v>
          </cell>
          <cell r="C151">
            <v>0.97</v>
          </cell>
          <cell r="I151" t="str">
            <v>767_</v>
          </cell>
          <cell r="J151" t="str">
            <v>Record offices, archives, patent, offices</v>
          </cell>
          <cell r="K151">
            <v>860</v>
          </cell>
          <cell r="O151">
            <v>0</v>
          </cell>
          <cell r="P151">
            <v>0</v>
          </cell>
        </row>
        <row r="152">
          <cell r="B152" t="str">
            <v>Ipswich</v>
          </cell>
          <cell r="C152">
            <v>0.97</v>
          </cell>
          <cell r="I152" t="str">
            <v>800_</v>
          </cell>
          <cell r="J152" t="str">
            <v>Residential</v>
          </cell>
          <cell r="O152">
            <v>0</v>
          </cell>
          <cell r="P152">
            <v>0</v>
          </cell>
        </row>
        <row r="153">
          <cell r="B153" t="str">
            <v>Babergh</v>
          </cell>
          <cell r="C153">
            <v>0.94</v>
          </cell>
          <cell r="I153" t="str">
            <v>810_</v>
          </cell>
          <cell r="J153" t="str">
            <v>Housing, mixed developments</v>
          </cell>
          <cell r="K153">
            <v>485</v>
          </cell>
          <cell r="O153">
            <v>0</v>
          </cell>
          <cell r="P153">
            <v>0</v>
          </cell>
        </row>
        <row r="154">
          <cell r="B154" t="str">
            <v>0</v>
          </cell>
          <cell r="I154" t="str">
            <v>810_</v>
          </cell>
          <cell r="J154" t="str">
            <v>Estate housing generally</v>
          </cell>
          <cell r="K154">
            <v>460</v>
          </cell>
          <cell r="L154">
            <v>0.15</v>
          </cell>
          <cell r="M154">
            <v>8.5</v>
          </cell>
          <cell r="N154">
            <v>7</v>
          </cell>
          <cell r="O154">
            <v>0</v>
          </cell>
          <cell r="P154">
            <v>15.65</v>
          </cell>
        </row>
        <row r="155">
          <cell r="B155" t="str">
            <v>SOUTH EAST (ex G London)</v>
          </cell>
          <cell r="C155">
            <v>1.04</v>
          </cell>
          <cell r="I155" t="str">
            <v>816_</v>
          </cell>
          <cell r="J155" t="str">
            <v>Flats generally</v>
          </cell>
          <cell r="K155">
            <v>530</v>
          </cell>
          <cell r="L155">
            <v>5</v>
          </cell>
          <cell r="M155">
            <v>7.5</v>
          </cell>
          <cell r="N155">
            <v>7</v>
          </cell>
          <cell r="O155">
            <v>0</v>
          </cell>
          <cell r="P155">
            <v>19.5</v>
          </cell>
        </row>
        <row r="156">
          <cell r="B156" t="str">
            <v>Bedfordshire</v>
          </cell>
          <cell r="C156">
            <v>1.02</v>
          </cell>
          <cell r="I156" t="str">
            <v>820_1</v>
          </cell>
          <cell r="J156" t="str">
            <v>One off housing</v>
          </cell>
          <cell r="K156">
            <v>747</v>
          </cell>
          <cell r="O156">
            <v>0</v>
          </cell>
          <cell r="P156">
            <v>0</v>
          </cell>
        </row>
        <row r="157">
          <cell r="B157" t="str">
            <v>North Bedfordshire</v>
          </cell>
          <cell r="C157">
            <v>0.99</v>
          </cell>
          <cell r="I157" t="str">
            <v>841_</v>
          </cell>
          <cell r="J157" t="str">
            <v>Housing in connection</v>
          </cell>
          <cell r="K157">
            <v>516</v>
          </cell>
          <cell r="O157">
            <v>0</v>
          </cell>
          <cell r="P157">
            <v>0</v>
          </cell>
        </row>
        <row r="158">
          <cell r="B158" t="str">
            <v>Mid Bedfordshire</v>
          </cell>
          <cell r="C158">
            <v>1.02</v>
          </cell>
          <cell r="I158" t="str">
            <v>843_</v>
          </cell>
          <cell r="J158" t="str">
            <v>Shelterered housing</v>
          </cell>
          <cell r="K158">
            <v>550</v>
          </cell>
          <cell r="L158">
            <v>10</v>
          </cell>
          <cell r="M158">
            <v>9</v>
          </cell>
          <cell r="N158">
            <v>8</v>
          </cell>
          <cell r="O158">
            <v>0</v>
          </cell>
          <cell r="P158">
            <v>27</v>
          </cell>
        </row>
        <row r="159">
          <cell r="B159" t="str">
            <v>South Bedfordshire</v>
          </cell>
          <cell r="C159">
            <v>1.04</v>
          </cell>
          <cell r="I159" t="str">
            <v>852_</v>
          </cell>
          <cell r="J159" t="str">
            <v>Hotels</v>
          </cell>
          <cell r="K159">
            <v>757</v>
          </cell>
          <cell r="L159">
            <v>17</v>
          </cell>
          <cell r="M159">
            <v>14</v>
          </cell>
          <cell r="N159">
            <v>13</v>
          </cell>
          <cell r="O159">
            <v>0</v>
          </cell>
          <cell r="P159">
            <v>44</v>
          </cell>
        </row>
        <row r="160">
          <cell r="B160" t="str">
            <v>Luton</v>
          </cell>
          <cell r="C160">
            <v>1.06</v>
          </cell>
          <cell r="I160" t="str">
            <v>856_</v>
          </cell>
          <cell r="J160" t="str">
            <v>Dormitories</v>
          </cell>
          <cell r="K160">
            <v>633</v>
          </cell>
          <cell r="O160">
            <v>0</v>
          </cell>
          <cell r="P160">
            <v>0</v>
          </cell>
        </row>
        <row r="161">
          <cell r="B161" t="str">
            <v>Essex</v>
          </cell>
          <cell r="C161">
            <v>1.03</v>
          </cell>
          <cell r="I161" t="str">
            <v>856_3</v>
          </cell>
          <cell r="J161" t="str">
            <v>Nurses' residences</v>
          </cell>
          <cell r="K161">
            <v>789</v>
          </cell>
          <cell r="L161">
            <v>12.5</v>
          </cell>
          <cell r="M161">
            <v>8.5</v>
          </cell>
          <cell r="N161">
            <v>9.5</v>
          </cell>
          <cell r="O161">
            <v>0</v>
          </cell>
          <cell r="P161">
            <v>30.5</v>
          </cell>
        </row>
        <row r="162">
          <cell r="B162" t="str">
            <v>Uttlesford</v>
          </cell>
          <cell r="C162">
            <v>1.01</v>
          </cell>
          <cell r="I162" t="str">
            <v>856_4</v>
          </cell>
          <cell r="J162" t="str">
            <v>Staff residential</v>
          </cell>
          <cell r="K162">
            <v>537</v>
          </cell>
          <cell r="O162">
            <v>0</v>
          </cell>
          <cell r="P162">
            <v>0</v>
          </cell>
        </row>
        <row r="163">
          <cell r="B163" t="str">
            <v>Braintree</v>
          </cell>
          <cell r="C163">
            <v>0.99</v>
          </cell>
          <cell r="I163" t="str">
            <v>856_5</v>
          </cell>
          <cell r="J163" t="str">
            <v>Barracks</v>
          </cell>
          <cell r="K163">
            <v>594</v>
          </cell>
          <cell r="O163">
            <v>0</v>
          </cell>
          <cell r="P163">
            <v>0</v>
          </cell>
        </row>
        <row r="164">
          <cell r="B164" t="str">
            <v>Colchester</v>
          </cell>
          <cell r="C164">
            <v>0.98</v>
          </cell>
          <cell r="I164" t="str">
            <v>856_7</v>
          </cell>
          <cell r="J164" t="str">
            <v>Youth Hostels</v>
          </cell>
          <cell r="K164">
            <v>6633</v>
          </cell>
          <cell r="O164">
            <v>0</v>
          </cell>
          <cell r="P164">
            <v>0</v>
          </cell>
        </row>
        <row r="165">
          <cell r="B165" t="str">
            <v>Tendring</v>
          </cell>
          <cell r="C165">
            <v>1</v>
          </cell>
          <cell r="I165" t="str">
            <v>856_8</v>
          </cell>
          <cell r="J165" t="str">
            <v>Short stay hostels</v>
          </cell>
          <cell r="K165">
            <v>700</v>
          </cell>
          <cell r="O165">
            <v>0</v>
          </cell>
          <cell r="P165">
            <v>0</v>
          </cell>
        </row>
        <row r="166">
          <cell r="B166" t="str">
            <v>Maldon</v>
          </cell>
          <cell r="C166">
            <v>1.05</v>
          </cell>
        </row>
        <row r="167">
          <cell r="B167" t="str">
            <v>Chelmsford</v>
          </cell>
          <cell r="C167">
            <v>1.01</v>
          </cell>
        </row>
        <row r="168">
          <cell r="B168" t="str">
            <v>Epping Forest</v>
          </cell>
          <cell r="C168">
            <v>1.08</v>
          </cell>
        </row>
        <row r="169">
          <cell r="B169" t="str">
            <v>Harlow</v>
          </cell>
          <cell r="C169">
            <v>1.06</v>
          </cell>
        </row>
        <row r="170">
          <cell r="B170" t="str">
            <v>Brentwood</v>
          </cell>
          <cell r="C170">
            <v>1.05</v>
          </cell>
        </row>
        <row r="171">
          <cell r="B171" t="str">
            <v>Basildon</v>
          </cell>
          <cell r="C171">
            <v>1.05</v>
          </cell>
        </row>
        <row r="172">
          <cell r="B172" t="str">
            <v>Rochford</v>
          </cell>
          <cell r="C172">
            <v>1.18</v>
          </cell>
        </row>
        <row r="173">
          <cell r="B173" t="str">
            <v>Southend-on-Sea</v>
          </cell>
          <cell r="C173">
            <v>1.01</v>
          </cell>
        </row>
        <row r="174">
          <cell r="B174" t="str">
            <v>CastlePoint</v>
          </cell>
          <cell r="C174">
            <v>1.08</v>
          </cell>
        </row>
        <row r="175">
          <cell r="B175" t="str">
            <v>Thurrock</v>
          </cell>
          <cell r="C175">
            <v>1.03</v>
          </cell>
        </row>
        <row r="176">
          <cell r="B176" t="str">
            <v>Hertfordshire</v>
          </cell>
          <cell r="C176">
            <v>1.07</v>
          </cell>
        </row>
        <row r="177">
          <cell r="B177" t="str">
            <v>NorthHertfordshire</v>
          </cell>
          <cell r="C177">
            <v>1.06</v>
          </cell>
        </row>
        <row r="178">
          <cell r="B178" t="str">
            <v>Stevenage</v>
          </cell>
          <cell r="C178">
            <v>1.04</v>
          </cell>
        </row>
        <row r="179">
          <cell r="B179" t="str">
            <v>East Hertfordshire</v>
          </cell>
          <cell r="C179">
            <v>1.05</v>
          </cell>
        </row>
        <row r="180">
          <cell r="B180" t="str">
            <v>Broxbourne</v>
          </cell>
          <cell r="C180">
            <v>1.1399999999999999</v>
          </cell>
        </row>
        <row r="181">
          <cell r="B181" t="str">
            <v>Welwyn Hatfield</v>
          </cell>
          <cell r="C181">
            <v>1.0900000000000001</v>
          </cell>
        </row>
        <row r="182">
          <cell r="B182" t="str">
            <v>StAlbans</v>
          </cell>
          <cell r="C182">
            <v>1.03</v>
          </cell>
        </row>
        <row r="183">
          <cell r="B183" t="str">
            <v>Dacorum</v>
          </cell>
          <cell r="C183">
            <v>1.1000000000000001</v>
          </cell>
        </row>
        <row r="184">
          <cell r="B184" t="str">
            <v>Three Rivers</v>
          </cell>
          <cell r="C184">
            <v>1.1000000000000001</v>
          </cell>
        </row>
        <row r="185">
          <cell r="B185" t="str">
            <v>Watford</v>
          </cell>
          <cell r="C185">
            <v>1.0900000000000001</v>
          </cell>
        </row>
        <row r="186">
          <cell r="B186" t="str">
            <v>Hertsmere</v>
          </cell>
          <cell r="C186">
            <v>1.07</v>
          </cell>
        </row>
        <row r="187">
          <cell r="B187" t="str">
            <v>Kent</v>
          </cell>
          <cell r="C187">
            <v>1.05</v>
          </cell>
        </row>
        <row r="188">
          <cell r="B188" t="str">
            <v>Dartford</v>
          </cell>
          <cell r="C188">
            <v>1.1000000000000001</v>
          </cell>
        </row>
        <row r="189">
          <cell r="B189" t="str">
            <v>Medway</v>
          </cell>
          <cell r="C189">
            <v>1.06</v>
          </cell>
        </row>
        <row r="190">
          <cell r="B190" t="str">
            <v>Gillingham</v>
          </cell>
          <cell r="C190">
            <v>1.06</v>
          </cell>
        </row>
        <row r="191">
          <cell r="B191" t="str">
            <v>Swale</v>
          </cell>
          <cell r="C191">
            <v>1</v>
          </cell>
        </row>
        <row r="192">
          <cell r="B192" t="str">
            <v>Canterbury</v>
          </cell>
          <cell r="C192">
            <v>1.08</v>
          </cell>
        </row>
        <row r="193">
          <cell r="B193" t="str">
            <v>Thanet</v>
          </cell>
          <cell r="C193">
            <v>1.04</v>
          </cell>
        </row>
        <row r="194">
          <cell r="B194" t="str">
            <v>Dover</v>
          </cell>
          <cell r="C194">
            <v>1.06</v>
          </cell>
        </row>
        <row r="195">
          <cell r="B195" t="str">
            <v>Shepway</v>
          </cell>
          <cell r="C195">
            <v>0.97</v>
          </cell>
        </row>
        <row r="196">
          <cell r="B196" t="str">
            <v>Ashford</v>
          </cell>
          <cell r="C196">
            <v>1.07</v>
          </cell>
        </row>
        <row r="197">
          <cell r="B197" t="str">
            <v>Maidstone</v>
          </cell>
          <cell r="C197">
            <v>1.03</v>
          </cell>
        </row>
        <row r="198">
          <cell r="B198" t="str">
            <v>Tonbridge and Malling</v>
          </cell>
          <cell r="C198">
            <v>1.04</v>
          </cell>
        </row>
        <row r="199">
          <cell r="B199" t="str">
            <v>Sevenoaks</v>
          </cell>
          <cell r="C199">
            <v>1.1399999999999999</v>
          </cell>
        </row>
        <row r="200">
          <cell r="B200" t="str">
            <v>Tunbridge Wells</v>
          </cell>
          <cell r="C200">
            <v>1.06</v>
          </cell>
        </row>
        <row r="201">
          <cell r="B201" t="str">
            <v>Surrey</v>
          </cell>
          <cell r="C201">
            <v>1.1000000000000001</v>
          </cell>
        </row>
        <row r="202">
          <cell r="B202" t="str">
            <v>Spelthorne</v>
          </cell>
          <cell r="C202">
            <v>1.0900000000000001</v>
          </cell>
        </row>
        <row r="203">
          <cell r="B203" t="str">
            <v>Runnymede</v>
          </cell>
          <cell r="C203">
            <v>1.06</v>
          </cell>
        </row>
        <row r="204">
          <cell r="B204" t="str">
            <v>SurreyHeath</v>
          </cell>
          <cell r="C204">
            <v>1.1299999999999999</v>
          </cell>
        </row>
        <row r="205">
          <cell r="B205" t="str">
            <v>Woking</v>
          </cell>
          <cell r="C205">
            <v>1.1200000000000001</v>
          </cell>
        </row>
        <row r="206">
          <cell r="B206" t="str">
            <v>Elmbridge</v>
          </cell>
          <cell r="C206">
            <v>1.1299999999999999</v>
          </cell>
        </row>
        <row r="207">
          <cell r="B207" t="str">
            <v>Epsom and Ewell</v>
          </cell>
          <cell r="C207">
            <v>1.08</v>
          </cell>
        </row>
        <row r="208">
          <cell r="B208" t="str">
            <v>Reigate and Banstead</v>
          </cell>
          <cell r="C208">
            <v>1.1100000000000001</v>
          </cell>
        </row>
        <row r="209">
          <cell r="B209" t="str">
            <v>Tandridge</v>
          </cell>
          <cell r="C209">
            <v>1.08</v>
          </cell>
        </row>
        <row r="210">
          <cell r="B210" t="str">
            <v>Mole Valley</v>
          </cell>
          <cell r="C210">
            <v>1.1299999999999999</v>
          </cell>
        </row>
        <row r="211">
          <cell r="B211" t="str">
            <v>Guildford</v>
          </cell>
          <cell r="C211">
            <v>1.0900000000000001</v>
          </cell>
        </row>
        <row r="212">
          <cell r="B212" t="str">
            <v>Waverley</v>
          </cell>
          <cell r="C212">
            <v>1.0900000000000001</v>
          </cell>
        </row>
        <row r="213">
          <cell r="B213" t="str">
            <v>EastSussex</v>
          </cell>
          <cell r="C213">
            <v>1.06</v>
          </cell>
        </row>
        <row r="214">
          <cell r="B214" t="str">
            <v>Hove</v>
          </cell>
          <cell r="C214">
            <v>1</v>
          </cell>
        </row>
        <row r="215">
          <cell r="B215" t="str">
            <v>Brighton</v>
          </cell>
          <cell r="C215">
            <v>1.08</v>
          </cell>
        </row>
        <row r="216">
          <cell r="B216" t="str">
            <v>Lewes</v>
          </cell>
          <cell r="C216">
            <v>1.03</v>
          </cell>
        </row>
        <row r="217">
          <cell r="B217" t="str">
            <v>Wealden</v>
          </cell>
          <cell r="C217">
            <v>1.04</v>
          </cell>
        </row>
        <row r="218">
          <cell r="B218" t="str">
            <v>Eastbourne</v>
          </cell>
          <cell r="C218">
            <v>1.07</v>
          </cell>
        </row>
        <row r="219">
          <cell r="B219" t="str">
            <v>Rother</v>
          </cell>
          <cell r="C219">
            <v>1.03</v>
          </cell>
        </row>
        <row r="220">
          <cell r="B220" t="str">
            <v>Hastings</v>
          </cell>
          <cell r="C220">
            <v>1.1200000000000001</v>
          </cell>
        </row>
        <row r="221">
          <cell r="B221" t="str">
            <v>WestSussex</v>
          </cell>
          <cell r="C221">
            <v>1.05</v>
          </cell>
        </row>
        <row r="222">
          <cell r="B222" t="str">
            <v>Chichester</v>
          </cell>
          <cell r="C222">
            <v>1</v>
          </cell>
        </row>
        <row r="223">
          <cell r="B223" t="str">
            <v>Horsham</v>
          </cell>
          <cell r="C223">
            <v>1.08</v>
          </cell>
        </row>
        <row r="224">
          <cell r="B224" t="str">
            <v>Crawley</v>
          </cell>
          <cell r="C224">
            <v>1.07</v>
          </cell>
        </row>
        <row r="225">
          <cell r="B225" t="str">
            <v>MidSussex</v>
          </cell>
          <cell r="C225">
            <v>1.06</v>
          </cell>
        </row>
        <row r="226">
          <cell r="B226" t="str">
            <v>Adur</v>
          </cell>
          <cell r="C226">
            <v>1.03</v>
          </cell>
        </row>
        <row r="227">
          <cell r="B227" t="str">
            <v>Worthing</v>
          </cell>
          <cell r="C227">
            <v>1.06</v>
          </cell>
        </row>
        <row r="228">
          <cell r="B228" t="str">
            <v>Arun</v>
          </cell>
          <cell r="C228">
            <v>1.1000000000000001</v>
          </cell>
        </row>
        <row r="229">
          <cell r="B229" t="str">
            <v>Berkshire</v>
          </cell>
          <cell r="C229">
            <v>1.05</v>
          </cell>
        </row>
        <row r="230">
          <cell r="B230" t="str">
            <v>Newbury</v>
          </cell>
          <cell r="C230">
            <v>1.01</v>
          </cell>
        </row>
        <row r="231">
          <cell r="B231" t="str">
            <v>Reading</v>
          </cell>
          <cell r="C231">
            <v>1.05</v>
          </cell>
        </row>
        <row r="232">
          <cell r="B232" t="str">
            <v>Wokingham</v>
          </cell>
          <cell r="C232">
            <v>1.03</v>
          </cell>
        </row>
        <row r="233">
          <cell r="B233" t="str">
            <v>Bracknell</v>
          </cell>
          <cell r="C233">
            <v>1.0900000000000001</v>
          </cell>
        </row>
        <row r="234">
          <cell r="B234" t="str">
            <v>Windsor and Maidenhead</v>
          </cell>
          <cell r="C234">
            <v>1.0900000000000001</v>
          </cell>
        </row>
        <row r="235">
          <cell r="B235" t="str">
            <v>Slough</v>
          </cell>
          <cell r="C235">
            <v>1.03</v>
          </cell>
        </row>
        <row r="236">
          <cell r="B236" t="str">
            <v>Buckinghamshire</v>
          </cell>
          <cell r="C236">
            <v>1.04</v>
          </cell>
        </row>
        <row r="237">
          <cell r="B237" t="str">
            <v>MiltonKeynes</v>
          </cell>
          <cell r="C237">
            <v>1</v>
          </cell>
        </row>
        <row r="238">
          <cell r="B238" t="str">
            <v>AylesburyVale</v>
          </cell>
          <cell r="C238">
            <v>1.04</v>
          </cell>
        </row>
        <row r="239">
          <cell r="B239" t="str">
            <v>Wycombe</v>
          </cell>
          <cell r="C239">
            <v>1.08</v>
          </cell>
        </row>
        <row r="240">
          <cell r="B240" t="str">
            <v>Chiltern</v>
          </cell>
          <cell r="C240">
            <v>1.07</v>
          </cell>
        </row>
        <row r="241">
          <cell r="B241" t="str">
            <v>South Buckinghamshire</v>
          </cell>
          <cell r="C241">
            <v>1.1000000000000001</v>
          </cell>
        </row>
        <row r="242">
          <cell r="B242" t="str">
            <v>Hampshire</v>
          </cell>
          <cell r="C242">
            <v>1.01</v>
          </cell>
        </row>
        <row r="243">
          <cell r="B243" t="str">
            <v>Basingstoke</v>
          </cell>
          <cell r="C243">
            <v>1.04</v>
          </cell>
        </row>
        <row r="244">
          <cell r="B244" t="str">
            <v>Hart</v>
          </cell>
          <cell r="C244">
            <v>1.07</v>
          </cell>
        </row>
        <row r="245">
          <cell r="B245" t="str">
            <v>Rushmoor</v>
          </cell>
          <cell r="C245">
            <v>1.06</v>
          </cell>
        </row>
        <row r="246">
          <cell r="B246" t="str">
            <v>Test Valley</v>
          </cell>
          <cell r="C246">
            <v>1.01</v>
          </cell>
        </row>
        <row r="247">
          <cell r="B247" t="str">
            <v>Winchester</v>
          </cell>
          <cell r="C247">
            <v>1.04</v>
          </cell>
        </row>
        <row r="248">
          <cell r="B248" t="str">
            <v>East Hampshire</v>
          </cell>
          <cell r="C248">
            <v>1.08</v>
          </cell>
        </row>
        <row r="249">
          <cell r="B249" t="str">
            <v>New Forest</v>
          </cell>
          <cell r="C249">
            <v>0.98</v>
          </cell>
        </row>
        <row r="250">
          <cell r="B250" t="str">
            <v>Southampton</v>
          </cell>
          <cell r="C250">
            <v>1.01</v>
          </cell>
        </row>
        <row r="251">
          <cell r="B251" t="str">
            <v>Eastleigh</v>
          </cell>
          <cell r="C251">
            <v>0.98</v>
          </cell>
        </row>
        <row r="252">
          <cell r="B252" t="str">
            <v>Fareham</v>
          </cell>
          <cell r="C252">
            <v>1.02</v>
          </cell>
        </row>
        <row r="253">
          <cell r="B253" t="str">
            <v>Gosport</v>
          </cell>
          <cell r="C253">
            <v>1.01</v>
          </cell>
        </row>
        <row r="254">
          <cell r="B254" t="str">
            <v>Portsmouth</v>
          </cell>
          <cell r="C254">
            <v>0.99</v>
          </cell>
        </row>
        <row r="255">
          <cell r="B255" t="str">
            <v>Havant</v>
          </cell>
          <cell r="C255">
            <v>1</v>
          </cell>
        </row>
        <row r="256">
          <cell r="B256" t="str">
            <v>Isle of Wight</v>
          </cell>
          <cell r="C256">
            <v>1.02</v>
          </cell>
        </row>
        <row r="257">
          <cell r="B257" t="str">
            <v>Medina</v>
          </cell>
          <cell r="C257">
            <v>1.03</v>
          </cell>
        </row>
        <row r="258">
          <cell r="B258" t="str">
            <v>South Wight</v>
          </cell>
          <cell r="C258">
            <v>1</v>
          </cell>
        </row>
        <row r="259">
          <cell r="B259" t="str">
            <v>Oxfordshire</v>
          </cell>
          <cell r="C259">
            <v>1</v>
          </cell>
        </row>
        <row r="260">
          <cell r="B260" t="str">
            <v>Cherwell</v>
          </cell>
          <cell r="C260">
            <v>0.95</v>
          </cell>
        </row>
        <row r="261">
          <cell r="B261" t="str">
            <v>West Oxfordshire</v>
          </cell>
          <cell r="C261">
            <v>1.03</v>
          </cell>
        </row>
        <row r="262">
          <cell r="B262" t="str">
            <v>Oxford</v>
          </cell>
          <cell r="C262">
            <v>1.03</v>
          </cell>
        </row>
        <row r="263">
          <cell r="B263" t="str">
            <v>Vale of White Horse</v>
          </cell>
          <cell r="C263">
            <v>0.98</v>
          </cell>
        </row>
        <row r="264">
          <cell r="B264" t="str">
            <v>South Oxfordshire</v>
          </cell>
          <cell r="C264">
            <v>0.99</v>
          </cell>
        </row>
        <row r="265">
          <cell r="B265" t="str">
            <v>GREATERLONDON</v>
          </cell>
          <cell r="C265">
            <v>1.1399999999999999</v>
          </cell>
        </row>
        <row r="266">
          <cell r="B266" t="str">
            <v>London Borough of Barking</v>
          </cell>
          <cell r="C266">
            <v>1.05</v>
          </cell>
        </row>
        <row r="267">
          <cell r="B267" t="str">
            <v>London Borough of Barnet</v>
          </cell>
          <cell r="C267">
            <v>1.1000000000000001</v>
          </cell>
        </row>
        <row r="268">
          <cell r="B268" t="str">
            <v>London Borough of Bexley</v>
          </cell>
          <cell r="C268">
            <v>1.1200000000000001</v>
          </cell>
        </row>
        <row r="269">
          <cell r="B269" t="str">
            <v>London Borough of Brent</v>
          </cell>
          <cell r="C269">
            <v>1.1200000000000001</v>
          </cell>
        </row>
        <row r="270">
          <cell r="B270" t="str">
            <v>London Borough of Bromley</v>
          </cell>
          <cell r="C270">
            <v>1.08</v>
          </cell>
        </row>
        <row r="271">
          <cell r="B271" t="str">
            <v>London Borough of Camden</v>
          </cell>
          <cell r="C271">
            <v>1.23</v>
          </cell>
        </row>
        <row r="272">
          <cell r="B272" t="str">
            <v>City of London</v>
          </cell>
          <cell r="C272">
            <v>1.18</v>
          </cell>
        </row>
        <row r="273">
          <cell r="B273" t="str">
            <v>City of Westminster</v>
          </cell>
          <cell r="C273">
            <v>1.23</v>
          </cell>
        </row>
        <row r="274">
          <cell r="B274" t="str">
            <v>London Borough of Croydon</v>
          </cell>
          <cell r="C274">
            <v>1.1200000000000001</v>
          </cell>
        </row>
        <row r="275">
          <cell r="B275" t="str">
            <v>London Borough of Ealing</v>
          </cell>
          <cell r="C275">
            <v>1.1200000000000001</v>
          </cell>
        </row>
        <row r="276">
          <cell r="B276" t="str">
            <v>London Borough of Enfield</v>
          </cell>
          <cell r="C276">
            <v>1.07</v>
          </cell>
        </row>
        <row r="277">
          <cell r="B277" t="str">
            <v>London Borough of</v>
          </cell>
        </row>
        <row r="278">
          <cell r="B278" t="str">
            <v>Greenwich</v>
          </cell>
          <cell r="C278">
            <v>1.1200000000000001</v>
          </cell>
        </row>
        <row r="279">
          <cell r="B279" t="str">
            <v>London Borough of Hackney</v>
          </cell>
          <cell r="C279">
            <v>1.17</v>
          </cell>
        </row>
        <row r="280">
          <cell r="B280" t="str">
            <v>London Borough of</v>
          </cell>
        </row>
        <row r="281">
          <cell r="B281" t="str">
            <v>Hammersmith and Fulham</v>
          </cell>
          <cell r="C281">
            <v>1.21</v>
          </cell>
        </row>
        <row r="282">
          <cell r="B282" t="str">
            <v>London Borough of Haringey</v>
          </cell>
          <cell r="C282">
            <v>1.18</v>
          </cell>
        </row>
        <row r="283">
          <cell r="B283" t="str">
            <v>London Borough of Harrow</v>
          </cell>
          <cell r="C283">
            <v>1.07</v>
          </cell>
        </row>
        <row r="284">
          <cell r="B284" t="str">
            <v>London Borough of Havering</v>
          </cell>
          <cell r="C284">
            <v>1</v>
          </cell>
        </row>
        <row r="285">
          <cell r="B285" t="str">
            <v>London Borough of Hillingdon</v>
          </cell>
          <cell r="C285">
            <v>1.08</v>
          </cell>
        </row>
        <row r="286">
          <cell r="B286" t="str">
            <v>London Borough of Hounslow</v>
          </cell>
          <cell r="C286">
            <v>1.07</v>
          </cell>
        </row>
        <row r="287">
          <cell r="B287" t="str">
            <v>Islington</v>
          </cell>
          <cell r="C287">
            <v>1.17</v>
          </cell>
        </row>
        <row r="288">
          <cell r="B288" t="str">
            <v>Kensington and Chelsea</v>
          </cell>
          <cell r="C288">
            <v>1.25</v>
          </cell>
        </row>
        <row r="289">
          <cell r="B289" t="str">
            <v>London Borough of Kingston</v>
          </cell>
        </row>
        <row r="290">
          <cell r="B290" t="str">
            <v>Upon Thames</v>
          </cell>
          <cell r="C290">
            <v>1.1399999999999999</v>
          </cell>
        </row>
        <row r="291">
          <cell r="B291" t="str">
            <v>London Borough of Lambeth</v>
          </cell>
          <cell r="C291">
            <v>1.18</v>
          </cell>
        </row>
        <row r="292">
          <cell r="B292" t="str">
            <v>London Borough of Lewisham</v>
          </cell>
          <cell r="C292">
            <v>1.08</v>
          </cell>
        </row>
        <row r="293">
          <cell r="B293" t="str">
            <v>London Borough of Merton</v>
          </cell>
          <cell r="C293">
            <v>1.1299999999999999</v>
          </cell>
        </row>
        <row r="294">
          <cell r="B294" t="str">
            <v>London Borough of Newham</v>
          </cell>
          <cell r="C294">
            <v>1.06</v>
          </cell>
        </row>
        <row r="295">
          <cell r="B295" t="str">
            <v>Redbridge</v>
          </cell>
          <cell r="C295">
            <v>1.04</v>
          </cell>
        </row>
        <row r="296">
          <cell r="B296" t="str">
            <v>Richmond Upon Thames</v>
          </cell>
          <cell r="C296">
            <v>1.1100000000000001</v>
          </cell>
        </row>
        <row r="297">
          <cell r="B297" t="str">
            <v>Southwark</v>
          </cell>
          <cell r="C297">
            <v>1.17</v>
          </cell>
        </row>
        <row r="298">
          <cell r="B298" t="str">
            <v>London Borough of Sutton</v>
          </cell>
          <cell r="C298">
            <v>1.0900000000000001</v>
          </cell>
        </row>
        <row r="299">
          <cell r="B299" t="str">
            <v>Tower Hamlets</v>
          </cell>
          <cell r="C299">
            <v>1.1499999999999999</v>
          </cell>
        </row>
        <row r="300">
          <cell r="B300" t="str">
            <v>Waltham Forest</v>
          </cell>
          <cell r="C300">
            <v>1.0900000000000001</v>
          </cell>
        </row>
        <row r="301">
          <cell r="B301" t="str">
            <v>Wandsworth</v>
          </cell>
          <cell r="C301">
            <v>1.1599999999999999</v>
          </cell>
        </row>
        <row r="302">
          <cell r="B302" t="str">
            <v>London Postal Districts</v>
          </cell>
          <cell r="C302">
            <v>1.1599999999999999</v>
          </cell>
        </row>
        <row r="303">
          <cell r="B303" t="str">
            <v>Outer London</v>
          </cell>
          <cell r="C303">
            <v>1.0900000000000001</v>
          </cell>
        </row>
        <row r="304">
          <cell r="B304" t="str">
            <v>SOUTH WEST</v>
          </cell>
          <cell r="C304">
            <v>0.98</v>
          </cell>
        </row>
        <row r="305">
          <cell r="B305" t="str">
            <v>Avon</v>
          </cell>
          <cell r="C305">
            <v>0.99</v>
          </cell>
        </row>
        <row r="306">
          <cell r="B306" t="str">
            <v>Northavon</v>
          </cell>
          <cell r="C306">
            <v>0.93</v>
          </cell>
        </row>
        <row r="307">
          <cell r="B307" t="str">
            <v>Bristol</v>
          </cell>
          <cell r="C307">
            <v>1</v>
          </cell>
        </row>
        <row r="308">
          <cell r="B308" t="str">
            <v>Kingswood</v>
          </cell>
          <cell r="C308">
            <v>0.96</v>
          </cell>
        </row>
        <row r="309">
          <cell r="B309" t="str">
            <v>Woodspring</v>
          </cell>
          <cell r="C309">
            <v>0.99</v>
          </cell>
        </row>
        <row r="310">
          <cell r="B310" t="str">
            <v>Wandsdyke</v>
          </cell>
          <cell r="C310">
            <v>1.01</v>
          </cell>
        </row>
        <row r="311">
          <cell r="B311" t="str">
            <v>Bath</v>
          </cell>
          <cell r="C311">
            <v>1.01</v>
          </cell>
        </row>
        <row r="312">
          <cell r="B312" t="str">
            <v>Cornwall</v>
          </cell>
          <cell r="C312">
            <v>0.97</v>
          </cell>
        </row>
        <row r="313">
          <cell r="B313" t="str">
            <v>North Cornwall</v>
          </cell>
          <cell r="C313">
            <v>0.97</v>
          </cell>
        </row>
        <row r="314">
          <cell r="B314" t="str">
            <v>Caradon</v>
          </cell>
          <cell r="C314">
            <v>0.97</v>
          </cell>
        </row>
        <row r="315">
          <cell r="B315" t="str">
            <v>Restormel</v>
          </cell>
          <cell r="C315">
            <v>0.98</v>
          </cell>
        </row>
        <row r="316">
          <cell r="B316" t="str">
            <v>Carrick</v>
          </cell>
          <cell r="C316">
            <v>0.97</v>
          </cell>
        </row>
        <row r="317">
          <cell r="B317" t="str">
            <v>Kerrier</v>
          </cell>
          <cell r="C317">
            <v>0.95</v>
          </cell>
        </row>
        <row r="318">
          <cell r="B318" t="str">
            <v>Penwith</v>
          </cell>
          <cell r="C318">
            <v>1</v>
          </cell>
        </row>
        <row r="319">
          <cell r="B319" t="str">
            <v>Devon</v>
          </cell>
          <cell r="C319">
            <v>0.96</v>
          </cell>
        </row>
        <row r="320">
          <cell r="B320" t="str">
            <v>North Devon</v>
          </cell>
          <cell r="C320">
            <v>0.99</v>
          </cell>
        </row>
        <row r="321">
          <cell r="B321" t="str">
            <v>Torridge</v>
          </cell>
          <cell r="C321">
            <v>0.93</v>
          </cell>
        </row>
        <row r="322">
          <cell r="B322" t="str">
            <v>Tiverton</v>
          </cell>
          <cell r="C322">
            <v>0.97</v>
          </cell>
        </row>
        <row r="323">
          <cell r="B323" t="str">
            <v>East Devon</v>
          </cell>
          <cell r="C323">
            <v>0.97</v>
          </cell>
        </row>
        <row r="324">
          <cell r="B324" t="str">
            <v>Exeter</v>
          </cell>
          <cell r="C324">
            <v>0.95</v>
          </cell>
        </row>
        <row r="325">
          <cell r="B325" t="str">
            <v>Teignbridge</v>
          </cell>
          <cell r="C325">
            <v>0.99</v>
          </cell>
        </row>
        <row r="326">
          <cell r="B326" t="str">
            <v>Plymouth</v>
          </cell>
          <cell r="C326">
            <v>0.95</v>
          </cell>
        </row>
        <row r="327">
          <cell r="B327" t="str">
            <v>South Hams</v>
          </cell>
          <cell r="C327">
            <v>0.99</v>
          </cell>
        </row>
        <row r="328">
          <cell r="B328" t="str">
            <v>Torbay</v>
          </cell>
          <cell r="C328">
            <v>0.97</v>
          </cell>
        </row>
        <row r="329">
          <cell r="B329" t="str">
            <v>Dorset</v>
          </cell>
          <cell r="C329">
            <v>0.99</v>
          </cell>
        </row>
        <row r="330">
          <cell r="B330" t="str">
            <v>North Dorset</v>
          </cell>
          <cell r="C330">
            <v>0.96</v>
          </cell>
        </row>
        <row r="331">
          <cell r="B331" t="str">
            <v>Wimborne</v>
          </cell>
          <cell r="C331">
            <v>0.97</v>
          </cell>
        </row>
        <row r="332">
          <cell r="B332" t="str">
            <v>Christchurch</v>
          </cell>
          <cell r="C332">
            <v>1</v>
          </cell>
        </row>
        <row r="333">
          <cell r="B333" t="str">
            <v>Bournemouth</v>
          </cell>
          <cell r="C333">
            <v>1.02</v>
          </cell>
        </row>
        <row r="334">
          <cell r="B334" t="str">
            <v>Poole</v>
          </cell>
          <cell r="C334">
            <v>1.02</v>
          </cell>
        </row>
        <row r="335">
          <cell r="B335" t="str">
            <v>Purbeck</v>
          </cell>
          <cell r="C335">
            <v>0.98</v>
          </cell>
        </row>
        <row r="336">
          <cell r="B336" t="str">
            <v>West Dorset</v>
          </cell>
          <cell r="C336">
            <v>0.99</v>
          </cell>
        </row>
        <row r="337">
          <cell r="B337" t="str">
            <v>Weymouth and Portland</v>
          </cell>
          <cell r="C337">
            <v>0.96</v>
          </cell>
        </row>
        <row r="338">
          <cell r="B338" t="str">
            <v>Gloucestershire</v>
          </cell>
          <cell r="C338">
            <v>0.99</v>
          </cell>
        </row>
        <row r="339">
          <cell r="B339" t="str">
            <v>Forest of Dean</v>
          </cell>
          <cell r="C339">
            <v>0.94</v>
          </cell>
        </row>
        <row r="340">
          <cell r="B340" t="str">
            <v>Gloucester</v>
          </cell>
          <cell r="C340">
            <v>0.96</v>
          </cell>
        </row>
        <row r="341">
          <cell r="B341" t="str">
            <v>Tewkesbury</v>
          </cell>
          <cell r="C341">
            <v>0.93</v>
          </cell>
        </row>
        <row r="342">
          <cell r="B342" t="str">
            <v>Cheltenham</v>
          </cell>
          <cell r="C342">
            <v>1.01</v>
          </cell>
        </row>
        <row r="343">
          <cell r="B343" t="str">
            <v>Cotswold</v>
          </cell>
          <cell r="C343">
            <v>1.01</v>
          </cell>
        </row>
        <row r="344">
          <cell r="B344" t="str">
            <v>Stroud</v>
          </cell>
          <cell r="C344">
            <v>1.01</v>
          </cell>
        </row>
        <row r="345">
          <cell r="B345" t="str">
            <v>Somerset</v>
          </cell>
          <cell r="C345">
            <v>0.96</v>
          </cell>
        </row>
        <row r="346">
          <cell r="B346" t="str">
            <v>Taunton Deane</v>
          </cell>
          <cell r="C346">
            <v>0.98</v>
          </cell>
        </row>
        <row r="347">
          <cell r="B347" t="str">
            <v>Sedgemoor</v>
          </cell>
          <cell r="C347">
            <v>0.94</v>
          </cell>
        </row>
        <row r="348">
          <cell r="B348" t="str">
            <v>Mendip</v>
          </cell>
          <cell r="C348">
            <v>0.98</v>
          </cell>
        </row>
        <row r="349">
          <cell r="B349" t="str">
            <v>Yeovil</v>
          </cell>
          <cell r="C349">
            <v>0.95</v>
          </cell>
        </row>
        <row r="350">
          <cell r="B350" t="str">
            <v>Wiltshire</v>
          </cell>
          <cell r="C350">
            <v>0.99</v>
          </cell>
        </row>
        <row r="351">
          <cell r="B351" t="str">
            <v>Thamesdown</v>
          </cell>
          <cell r="C351">
            <v>0.98</v>
          </cell>
        </row>
        <row r="352">
          <cell r="B352" t="str">
            <v>North Wiltshire</v>
          </cell>
          <cell r="C352">
            <v>1</v>
          </cell>
        </row>
        <row r="353">
          <cell r="B353" t="str">
            <v>Kennet</v>
          </cell>
          <cell r="C353">
            <v>1.03</v>
          </cell>
        </row>
        <row r="354">
          <cell r="B354" t="str">
            <v>West Wiltshire</v>
          </cell>
          <cell r="C354">
            <v>0.95</v>
          </cell>
        </row>
        <row r="355">
          <cell r="B355" t="str">
            <v>Salisbury</v>
          </cell>
          <cell r="C355">
            <v>1</v>
          </cell>
        </row>
        <row r="356">
          <cell r="B356" t="str">
            <v>WEST MIDLANDS</v>
          </cell>
          <cell r="C356">
            <v>0.94</v>
          </cell>
        </row>
        <row r="357">
          <cell r="B357" t="str">
            <v>Hereford and Worcester</v>
          </cell>
          <cell r="C357">
            <v>0.94</v>
          </cell>
        </row>
        <row r="358">
          <cell r="B358" t="str">
            <v>Wyre Forest</v>
          </cell>
          <cell r="C358">
            <v>0.99</v>
          </cell>
        </row>
        <row r="359">
          <cell r="B359" t="str">
            <v>Bromsgrove</v>
          </cell>
          <cell r="C359">
            <v>0.95</v>
          </cell>
        </row>
        <row r="360">
          <cell r="B360" t="str">
            <v>Redditch</v>
          </cell>
          <cell r="C360">
            <v>0.9</v>
          </cell>
        </row>
        <row r="361">
          <cell r="B361" t="str">
            <v>Wychavon</v>
          </cell>
          <cell r="C361">
            <v>0.96</v>
          </cell>
        </row>
        <row r="362">
          <cell r="B362" t="str">
            <v>Worcester</v>
          </cell>
          <cell r="C362">
            <v>0.93</v>
          </cell>
        </row>
        <row r="363">
          <cell r="B363" t="str">
            <v>Malvern Hills</v>
          </cell>
          <cell r="C363">
            <v>0.98</v>
          </cell>
        </row>
        <row r="364">
          <cell r="B364" t="str">
            <v>Leominster</v>
          </cell>
          <cell r="C364">
            <v>0.85</v>
          </cell>
        </row>
        <row r="365">
          <cell r="B365" t="str">
            <v>Hereford</v>
          </cell>
          <cell r="C365">
            <v>0.9</v>
          </cell>
        </row>
        <row r="366">
          <cell r="B366" t="str">
            <v>South Herefordshire</v>
          </cell>
          <cell r="C366">
            <v>0.98</v>
          </cell>
        </row>
        <row r="367">
          <cell r="B367" t="str">
            <v>Shropshire</v>
          </cell>
          <cell r="C367">
            <v>0.93</v>
          </cell>
        </row>
        <row r="368">
          <cell r="B368" t="str">
            <v>Oswestry</v>
          </cell>
          <cell r="C368">
            <v>0.95</v>
          </cell>
        </row>
        <row r="369">
          <cell r="B369" t="str">
            <v>North Shropshire</v>
          </cell>
          <cell r="C369">
            <v>0.92</v>
          </cell>
        </row>
        <row r="370">
          <cell r="B370" t="str">
            <v>Shrewsbury and Atcham</v>
          </cell>
          <cell r="C370">
            <v>0.95</v>
          </cell>
        </row>
        <row r="371">
          <cell r="B371" t="str">
            <v>The Wrekin</v>
          </cell>
          <cell r="C371">
            <v>0.91</v>
          </cell>
        </row>
        <row r="372">
          <cell r="B372" t="str">
            <v>South Shropshire</v>
          </cell>
          <cell r="C372">
            <v>0.96</v>
          </cell>
        </row>
        <row r="373">
          <cell r="B373" t="str">
            <v>Bridgnorth</v>
          </cell>
          <cell r="C373">
            <v>0.89</v>
          </cell>
        </row>
        <row r="374">
          <cell r="B374" t="str">
            <v>Staffordshire</v>
          </cell>
          <cell r="C374">
            <v>0.91</v>
          </cell>
        </row>
        <row r="375">
          <cell r="B375" t="str">
            <v>Newcastle-under-Lyme</v>
          </cell>
          <cell r="C375">
            <v>0.91</v>
          </cell>
        </row>
        <row r="376">
          <cell r="B376" t="str">
            <v>Stoke-on-Trent</v>
          </cell>
          <cell r="C376">
            <v>0.92</v>
          </cell>
        </row>
        <row r="377">
          <cell r="B377" t="str">
            <v>Staffordshire Moors</v>
          </cell>
          <cell r="C377">
            <v>0.91</v>
          </cell>
        </row>
        <row r="378">
          <cell r="B378" t="str">
            <v>Stafford</v>
          </cell>
          <cell r="C378">
            <v>0.94</v>
          </cell>
        </row>
        <row r="379">
          <cell r="B379" t="str">
            <v>East Staffordshire</v>
          </cell>
          <cell r="C379">
            <v>0.85</v>
          </cell>
        </row>
        <row r="380">
          <cell r="B380" t="str">
            <v>South Staffordshire</v>
          </cell>
          <cell r="C380">
            <v>0.91</v>
          </cell>
        </row>
        <row r="381">
          <cell r="B381" t="str">
            <v>Cannock Chase</v>
          </cell>
          <cell r="C381">
            <v>0.95</v>
          </cell>
        </row>
        <row r="382">
          <cell r="B382" t="str">
            <v>Lichfield</v>
          </cell>
          <cell r="C382">
            <v>0.97</v>
          </cell>
        </row>
        <row r="383">
          <cell r="B383" t="str">
            <v>Tamworth</v>
          </cell>
          <cell r="C383">
            <v>0.87</v>
          </cell>
        </row>
        <row r="384">
          <cell r="B384" t="str">
            <v>Warwickshire</v>
          </cell>
          <cell r="C384">
            <v>0.96</v>
          </cell>
        </row>
        <row r="385">
          <cell r="B385" t="str">
            <v>North Warwickshire</v>
          </cell>
          <cell r="C385">
            <v>0.94</v>
          </cell>
        </row>
        <row r="386">
          <cell r="B386" t="str">
            <v>Nuneaton</v>
          </cell>
          <cell r="C386">
            <v>0.9</v>
          </cell>
        </row>
        <row r="387">
          <cell r="B387" t="str">
            <v>Rugby</v>
          </cell>
          <cell r="C387">
            <v>0.95</v>
          </cell>
        </row>
        <row r="388">
          <cell r="B388" t="str">
            <v>Warwick</v>
          </cell>
          <cell r="C388">
            <v>0.98</v>
          </cell>
        </row>
        <row r="389">
          <cell r="B389" t="str">
            <v>Stratford-on-Avon</v>
          </cell>
          <cell r="C389">
            <v>1</v>
          </cell>
        </row>
        <row r="390">
          <cell r="B390" t="str">
            <v>WestMidlands</v>
          </cell>
          <cell r="C390">
            <v>0.94</v>
          </cell>
        </row>
        <row r="391">
          <cell r="B391" t="str">
            <v>Walsall</v>
          </cell>
          <cell r="C391">
            <v>0.91</v>
          </cell>
        </row>
        <row r="392">
          <cell r="B392" t="str">
            <v>Wolverhampton</v>
          </cell>
          <cell r="C392">
            <v>0.92</v>
          </cell>
        </row>
        <row r="393">
          <cell r="B393" t="str">
            <v>Dudley</v>
          </cell>
          <cell r="C393">
            <v>0.91</v>
          </cell>
        </row>
        <row r="394">
          <cell r="B394" t="str">
            <v>Sandwell</v>
          </cell>
          <cell r="C394">
            <v>0.95</v>
          </cell>
        </row>
        <row r="395">
          <cell r="B395" t="str">
            <v>Birmingham</v>
          </cell>
          <cell r="C395">
            <v>0.95</v>
          </cell>
        </row>
        <row r="396">
          <cell r="B396" t="str">
            <v>Solihull</v>
          </cell>
          <cell r="C396">
            <v>0.95</v>
          </cell>
        </row>
        <row r="397">
          <cell r="B397" t="str">
            <v>Coventry</v>
          </cell>
          <cell r="C397">
            <v>0.95</v>
          </cell>
        </row>
        <row r="398">
          <cell r="B398" t="str">
            <v>NORTHWESTREGION</v>
          </cell>
          <cell r="C398">
            <v>0.91</v>
          </cell>
        </row>
        <row r="399">
          <cell r="B399" t="str">
            <v>Cheshire</v>
          </cell>
          <cell r="C399">
            <v>0.91</v>
          </cell>
        </row>
        <row r="400">
          <cell r="B400" t="str">
            <v>Warrington</v>
          </cell>
          <cell r="C400">
            <v>0.89</v>
          </cell>
        </row>
        <row r="401">
          <cell r="B401" t="str">
            <v>Halton</v>
          </cell>
          <cell r="C401">
            <v>0.9</v>
          </cell>
        </row>
        <row r="402">
          <cell r="B402" t="str">
            <v>Ellesmere Port</v>
          </cell>
          <cell r="C402">
            <v>0.92</v>
          </cell>
        </row>
        <row r="403">
          <cell r="B403" t="str">
            <v>Vale Royal</v>
          </cell>
          <cell r="C403">
            <v>0.9</v>
          </cell>
        </row>
        <row r="404">
          <cell r="B404" t="str">
            <v>Macclesfield</v>
          </cell>
          <cell r="C404">
            <v>0.97</v>
          </cell>
        </row>
        <row r="405">
          <cell r="B405" t="str">
            <v>Chester</v>
          </cell>
          <cell r="C405">
            <v>0.93</v>
          </cell>
        </row>
        <row r="406">
          <cell r="B406" t="str">
            <v>Crewe and Nantwich</v>
          </cell>
          <cell r="C406">
            <v>0.89</v>
          </cell>
        </row>
        <row r="407">
          <cell r="B407" t="str">
            <v>Congleton</v>
          </cell>
          <cell r="C407">
            <v>0.85</v>
          </cell>
        </row>
        <row r="408">
          <cell r="B408" t="str">
            <v>Greater Manchester</v>
          </cell>
          <cell r="C408">
            <v>0.91</v>
          </cell>
        </row>
        <row r="409">
          <cell r="B409" t="str">
            <v>Wigan</v>
          </cell>
          <cell r="C409">
            <v>0.87</v>
          </cell>
        </row>
        <row r="410">
          <cell r="B410" t="str">
            <v>Bolton</v>
          </cell>
          <cell r="C410">
            <v>0.91</v>
          </cell>
        </row>
        <row r="411">
          <cell r="B411" t="str">
            <v>Bury</v>
          </cell>
          <cell r="C411">
            <v>0.88</v>
          </cell>
        </row>
        <row r="412">
          <cell r="B412" t="str">
            <v>Rochdale</v>
          </cell>
          <cell r="C412">
            <v>0.9</v>
          </cell>
        </row>
        <row r="413">
          <cell r="B413" t="str">
            <v>Oldham</v>
          </cell>
          <cell r="C413">
            <v>0.9</v>
          </cell>
        </row>
        <row r="414">
          <cell r="B414" t="str">
            <v>Tameside</v>
          </cell>
          <cell r="C414">
            <v>0.87</v>
          </cell>
        </row>
        <row r="415">
          <cell r="B415" t="str">
            <v>Stockport</v>
          </cell>
          <cell r="C415">
            <v>0.9</v>
          </cell>
        </row>
        <row r="416">
          <cell r="B416" t="str">
            <v>Manchester</v>
          </cell>
          <cell r="C416">
            <v>0.95</v>
          </cell>
        </row>
        <row r="417">
          <cell r="B417" t="str">
            <v>Salford</v>
          </cell>
          <cell r="C417">
            <v>0.91</v>
          </cell>
        </row>
        <row r="418">
          <cell r="B418" t="str">
            <v>Trafford</v>
          </cell>
          <cell r="C418">
            <v>0.93</v>
          </cell>
        </row>
        <row r="419">
          <cell r="B419" t="str">
            <v>Lancashire</v>
          </cell>
          <cell r="C419">
            <v>0.91</v>
          </cell>
        </row>
        <row r="420">
          <cell r="B420" t="str">
            <v>Lancaster</v>
          </cell>
          <cell r="C420">
            <v>0.86</v>
          </cell>
        </row>
        <row r="421">
          <cell r="B421" t="str">
            <v>Wyre</v>
          </cell>
          <cell r="C421">
            <v>0.93</v>
          </cell>
        </row>
        <row r="422">
          <cell r="B422" t="str">
            <v>Blackpool</v>
          </cell>
          <cell r="C422">
            <v>0.94</v>
          </cell>
        </row>
        <row r="423">
          <cell r="B423" t="str">
            <v>Preston</v>
          </cell>
          <cell r="C423">
            <v>0.9</v>
          </cell>
        </row>
        <row r="424">
          <cell r="B424" t="str">
            <v>Ribble Valley</v>
          </cell>
          <cell r="C424">
            <v>0.92</v>
          </cell>
        </row>
        <row r="425">
          <cell r="B425" t="str">
            <v>Pendle</v>
          </cell>
          <cell r="C425">
            <v>0.92</v>
          </cell>
        </row>
        <row r="426">
          <cell r="B426" t="str">
            <v>Burnley</v>
          </cell>
          <cell r="C426">
            <v>0.93</v>
          </cell>
        </row>
        <row r="427">
          <cell r="B427" t="str">
            <v>Rossendale</v>
          </cell>
          <cell r="C427">
            <v>0.88</v>
          </cell>
        </row>
        <row r="428">
          <cell r="B428" t="str">
            <v>Hyndburn</v>
          </cell>
          <cell r="C428">
            <v>0.85</v>
          </cell>
        </row>
        <row r="429">
          <cell r="B429" t="str">
            <v>Blackburn</v>
          </cell>
          <cell r="C429">
            <v>0.93</v>
          </cell>
        </row>
        <row r="430">
          <cell r="B430" t="str">
            <v>Chorley</v>
          </cell>
          <cell r="C430">
            <v>0.89</v>
          </cell>
        </row>
        <row r="431">
          <cell r="B431" t="str">
            <v>South Ribble</v>
          </cell>
          <cell r="C431">
            <v>0.9</v>
          </cell>
        </row>
        <row r="432">
          <cell r="B432" t="str">
            <v>West Lancashire</v>
          </cell>
          <cell r="C432">
            <v>0.96</v>
          </cell>
        </row>
        <row r="433">
          <cell r="B433" t="str">
            <v>Merseyside</v>
          </cell>
          <cell r="C433">
            <v>0.92</v>
          </cell>
        </row>
        <row r="434">
          <cell r="B434" t="str">
            <v>Wirral</v>
          </cell>
          <cell r="C434">
            <v>0.92</v>
          </cell>
        </row>
        <row r="435">
          <cell r="B435" t="str">
            <v>Sefton</v>
          </cell>
          <cell r="C435">
            <v>0.97</v>
          </cell>
        </row>
        <row r="436">
          <cell r="B436" t="str">
            <v>Liverpool</v>
          </cell>
          <cell r="C436">
            <v>0.91</v>
          </cell>
        </row>
        <row r="437">
          <cell r="B437" t="str">
            <v>Knowsley</v>
          </cell>
          <cell r="C437">
            <v>0.89</v>
          </cell>
        </row>
        <row r="438">
          <cell r="B438" t="str">
            <v>St Helens</v>
          </cell>
          <cell r="C438">
            <v>0.92</v>
          </cell>
        </row>
        <row r="439">
          <cell r="B439" t="str">
            <v>WALES</v>
          </cell>
          <cell r="C439">
            <v>0.96</v>
          </cell>
        </row>
        <row r="440">
          <cell r="B440" t="str">
            <v>Clwyd</v>
          </cell>
          <cell r="C440">
            <v>0.92</v>
          </cell>
        </row>
        <row r="441">
          <cell r="B441" t="str">
            <v>Rhuddlan</v>
          </cell>
          <cell r="C441">
            <v>0.92</v>
          </cell>
        </row>
        <row r="442">
          <cell r="B442" t="str">
            <v>Delyn</v>
          </cell>
          <cell r="C442">
            <v>0.95</v>
          </cell>
        </row>
        <row r="443">
          <cell r="B443" t="str">
            <v>Alyn and Deeside</v>
          </cell>
          <cell r="C443">
            <v>0.89</v>
          </cell>
        </row>
        <row r="444">
          <cell r="B444" t="str">
            <v>Wrexham-Maelor</v>
          </cell>
          <cell r="C444">
            <v>0.92</v>
          </cell>
        </row>
        <row r="445">
          <cell r="B445" t="str">
            <v>Dyfed</v>
          </cell>
          <cell r="C445">
            <v>0.99</v>
          </cell>
        </row>
        <row r="446">
          <cell r="B446" t="str">
            <v>Ceredigion</v>
          </cell>
          <cell r="C446">
            <v>1.02</v>
          </cell>
        </row>
        <row r="447">
          <cell r="B447" t="str">
            <v>Llanelli</v>
          </cell>
          <cell r="C447">
            <v>0.99</v>
          </cell>
        </row>
        <row r="448">
          <cell r="B448" t="str">
            <v>Dinefwr</v>
          </cell>
          <cell r="C448">
            <v>0.95</v>
          </cell>
        </row>
        <row r="449">
          <cell r="B449" t="str">
            <v>Gwent</v>
          </cell>
          <cell r="C449">
            <v>0.97</v>
          </cell>
        </row>
        <row r="450">
          <cell r="B450" t="str">
            <v>Blaenau Gwent</v>
          </cell>
          <cell r="C450">
            <v>1</v>
          </cell>
        </row>
        <row r="451">
          <cell r="B451" t="str">
            <v>Islwyn</v>
          </cell>
          <cell r="C451">
            <v>0.98</v>
          </cell>
        </row>
        <row r="452">
          <cell r="B452" t="str">
            <v>Torfaen</v>
          </cell>
          <cell r="C452">
            <v>0.93</v>
          </cell>
        </row>
        <row r="453">
          <cell r="B453" t="str">
            <v>Monmouth</v>
          </cell>
          <cell r="C453">
            <v>1.02</v>
          </cell>
        </row>
        <row r="454">
          <cell r="B454" t="str">
            <v>Newport</v>
          </cell>
          <cell r="C454">
            <v>0.97</v>
          </cell>
        </row>
        <row r="455">
          <cell r="B455" t="str">
            <v>Gwynedd</v>
          </cell>
          <cell r="C455">
            <v>0.93</v>
          </cell>
        </row>
        <row r="456">
          <cell r="B456" t="str">
            <v>Ynys-Mon - Isle of</v>
          </cell>
        </row>
        <row r="457">
          <cell r="B457" t="str">
            <v>Anglesey</v>
          </cell>
          <cell r="C457">
            <v>0.9</v>
          </cell>
        </row>
        <row r="458">
          <cell r="B458" t="str">
            <v>Arfon</v>
          </cell>
          <cell r="C458">
            <v>0.92</v>
          </cell>
        </row>
        <row r="459">
          <cell r="B459" t="str">
            <v>Aberconwy</v>
          </cell>
          <cell r="C459">
            <v>0.93</v>
          </cell>
        </row>
        <row r="460">
          <cell r="B460" t="str">
            <v>Meirionnydd</v>
          </cell>
          <cell r="C460">
            <v>0.99</v>
          </cell>
        </row>
        <row r="461">
          <cell r="B461" t="str">
            <v>Mid Glamorgan</v>
          </cell>
          <cell r="C461">
            <v>0.96</v>
          </cell>
        </row>
        <row r="462">
          <cell r="B462" t="str">
            <v>Ogwr</v>
          </cell>
          <cell r="C462">
            <v>0.97</v>
          </cell>
        </row>
        <row r="463">
          <cell r="B463" t="str">
            <v>Rhondda</v>
          </cell>
          <cell r="C463">
            <v>0.99</v>
          </cell>
        </row>
        <row r="464">
          <cell r="B464" t="str">
            <v>Rhymney Valley</v>
          </cell>
          <cell r="C464">
            <v>0.96</v>
          </cell>
        </row>
        <row r="465">
          <cell r="B465" t="str">
            <v>Taff-Ely</v>
          </cell>
          <cell r="C465">
            <v>0.94</v>
          </cell>
        </row>
        <row r="466">
          <cell r="B466" t="str">
            <v>Powys</v>
          </cell>
          <cell r="C466">
            <v>0.96</v>
          </cell>
        </row>
        <row r="467">
          <cell r="B467" t="str">
            <v>Montgomery</v>
          </cell>
          <cell r="C467">
            <v>0.96</v>
          </cell>
        </row>
        <row r="468">
          <cell r="B468" t="str">
            <v>Radnor</v>
          </cell>
          <cell r="C468">
            <v>0.97</v>
          </cell>
        </row>
        <row r="469">
          <cell r="B469" t="str">
            <v>Brecknock</v>
          </cell>
          <cell r="C469">
            <v>0.95</v>
          </cell>
        </row>
        <row r="470">
          <cell r="B470" t="str">
            <v>South Glamorgan</v>
          </cell>
          <cell r="C470">
            <v>0.98</v>
          </cell>
        </row>
        <row r="471">
          <cell r="B471" t="str">
            <v>Vale of Glamorgan</v>
          </cell>
          <cell r="C471">
            <v>0.99</v>
          </cell>
        </row>
        <row r="472">
          <cell r="B472" t="str">
            <v>Cardiff</v>
          </cell>
          <cell r="C472">
            <v>0.98</v>
          </cell>
        </row>
        <row r="473">
          <cell r="B473" t="str">
            <v>West Glamorgan</v>
          </cell>
          <cell r="C473">
            <v>0.94</v>
          </cell>
        </row>
        <row r="474">
          <cell r="B474" t="str">
            <v>Swansea</v>
          </cell>
          <cell r="C474">
            <v>0.98</v>
          </cell>
        </row>
        <row r="475">
          <cell r="B475" t="str">
            <v>Lliw Valley</v>
          </cell>
          <cell r="C475">
            <v>0.88</v>
          </cell>
        </row>
        <row r="476">
          <cell r="B476" t="str">
            <v>Neath</v>
          </cell>
          <cell r="C476">
            <v>0.94</v>
          </cell>
        </row>
        <row r="477">
          <cell r="B477" t="str">
            <v>Port Talbot</v>
          </cell>
          <cell r="C477">
            <v>0.89</v>
          </cell>
        </row>
        <row r="478">
          <cell r="B478" t="str">
            <v>SCOTLAND</v>
          </cell>
          <cell r="C478">
            <v>1.05</v>
          </cell>
        </row>
        <row r="479">
          <cell r="B479" t="str">
            <v>Borders</v>
          </cell>
          <cell r="C479">
            <v>1.05</v>
          </cell>
        </row>
        <row r="480">
          <cell r="B480" t="str">
            <v>Ettrick and Lauderdale</v>
          </cell>
          <cell r="C480">
            <v>1.05</v>
          </cell>
        </row>
        <row r="481">
          <cell r="B481" t="str">
            <v>Berwickshire</v>
          </cell>
          <cell r="C481">
            <v>1.07</v>
          </cell>
        </row>
        <row r="482">
          <cell r="B482" t="str">
            <v>Roxburgh</v>
          </cell>
          <cell r="C482">
            <v>1.02</v>
          </cell>
        </row>
        <row r="483">
          <cell r="B483" t="str">
            <v>Central</v>
          </cell>
          <cell r="C483">
            <v>1.04</v>
          </cell>
        </row>
        <row r="484">
          <cell r="B484" t="str">
            <v>Stirling</v>
          </cell>
          <cell r="C484">
            <v>1</v>
          </cell>
        </row>
        <row r="485">
          <cell r="B485" t="str">
            <v>Clackmannan</v>
          </cell>
          <cell r="C485">
            <v>1.06</v>
          </cell>
        </row>
        <row r="486">
          <cell r="B486" t="str">
            <v>Falkirk</v>
          </cell>
          <cell r="C486">
            <v>1.06</v>
          </cell>
        </row>
        <row r="487">
          <cell r="B487" t="str">
            <v>Dumfries and Galloway</v>
          </cell>
          <cell r="C487">
            <v>0.98</v>
          </cell>
        </row>
        <row r="488">
          <cell r="B488" t="str">
            <v>Wigtown</v>
          </cell>
          <cell r="C488">
            <v>1.06</v>
          </cell>
        </row>
        <row r="489">
          <cell r="B489" t="str">
            <v>Stewartry</v>
          </cell>
          <cell r="C489">
            <v>1.05</v>
          </cell>
        </row>
        <row r="490">
          <cell r="B490" t="str">
            <v>Nithsdale</v>
          </cell>
          <cell r="C490">
            <v>0.94</v>
          </cell>
        </row>
        <row r="491">
          <cell r="B491" t="str">
            <v>Annandale and Eskdale</v>
          </cell>
          <cell r="C491">
            <v>0.92</v>
          </cell>
        </row>
        <row r="492">
          <cell r="B492" t="str">
            <v>Fife</v>
          </cell>
          <cell r="C492">
            <v>1.02</v>
          </cell>
        </row>
        <row r="493">
          <cell r="B493" t="str">
            <v>North-East Fife</v>
          </cell>
          <cell r="C493">
            <v>1.08</v>
          </cell>
        </row>
        <row r="494">
          <cell r="B494" t="str">
            <v>Kirkcaldy</v>
          </cell>
          <cell r="C494">
            <v>1.01</v>
          </cell>
        </row>
        <row r="495">
          <cell r="B495" t="str">
            <v>Dunfermline</v>
          </cell>
          <cell r="C495">
            <v>1.02</v>
          </cell>
        </row>
        <row r="496">
          <cell r="B496" t="str">
            <v>Grampian</v>
          </cell>
          <cell r="C496">
            <v>0.96</v>
          </cell>
        </row>
        <row r="497">
          <cell r="B497" t="str">
            <v>Moray</v>
          </cell>
          <cell r="C497">
            <v>0.9</v>
          </cell>
        </row>
        <row r="498">
          <cell r="B498" t="str">
            <v>Banff and Buchan</v>
          </cell>
          <cell r="C498">
            <v>0.95</v>
          </cell>
        </row>
        <row r="499">
          <cell r="B499" t="str">
            <v>Gordon</v>
          </cell>
          <cell r="C499">
            <v>0.95</v>
          </cell>
        </row>
        <row r="500">
          <cell r="B500" t="str">
            <v>Aberdeen City</v>
          </cell>
          <cell r="C500">
            <v>0.96</v>
          </cell>
        </row>
        <row r="501">
          <cell r="B501" t="str">
            <v>Kincardine and Deeside</v>
          </cell>
          <cell r="C501">
            <v>0.96</v>
          </cell>
        </row>
        <row r="502">
          <cell r="B502" t="str">
            <v>Highland</v>
          </cell>
          <cell r="C502">
            <v>0.98</v>
          </cell>
        </row>
        <row r="503">
          <cell r="B503" t="str">
            <v>Ross and Cromarty</v>
          </cell>
          <cell r="C503">
            <v>0.98</v>
          </cell>
        </row>
        <row r="504">
          <cell r="B504" t="str">
            <v>Inverness</v>
          </cell>
          <cell r="C504">
            <v>0.94</v>
          </cell>
        </row>
        <row r="505">
          <cell r="B505" t="str">
            <v>Lothian</v>
          </cell>
          <cell r="C505">
            <v>1.08</v>
          </cell>
        </row>
        <row r="506">
          <cell r="B506" t="str">
            <v>West Lothian</v>
          </cell>
          <cell r="C506">
            <v>1.06</v>
          </cell>
        </row>
        <row r="507">
          <cell r="B507" t="str">
            <v>Edinburgh City</v>
          </cell>
          <cell r="C507">
            <v>1.1000000000000001</v>
          </cell>
        </row>
        <row r="508">
          <cell r="B508" t="str">
            <v>Midlothian</v>
          </cell>
          <cell r="C508">
            <v>1.06</v>
          </cell>
        </row>
        <row r="509">
          <cell r="B509" t="str">
            <v>East Lothian</v>
          </cell>
          <cell r="C509">
            <v>1.08</v>
          </cell>
        </row>
        <row r="510">
          <cell r="B510" t="str">
            <v>Orkney Islands Area</v>
          </cell>
          <cell r="C510">
            <v>1.18</v>
          </cell>
        </row>
        <row r="511">
          <cell r="B511" t="str">
            <v>Shetland Islands Area</v>
          </cell>
          <cell r="C511">
            <v>1.31</v>
          </cell>
        </row>
        <row r="512">
          <cell r="B512" t="str">
            <v>Strathclyde</v>
          </cell>
          <cell r="C512">
            <v>1.0900000000000001</v>
          </cell>
        </row>
        <row r="513">
          <cell r="B513" t="str">
            <v>Argyll and Bute</v>
          </cell>
          <cell r="C513">
            <v>1.21</v>
          </cell>
        </row>
        <row r="514">
          <cell r="B514" t="str">
            <v>Dumbarton</v>
          </cell>
          <cell r="C514">
            <v>1.03</v>
          </cell>
        </row>
        <row r="515">
          <cell r="B515" t="str">
            <v>Clydebank</v>
          </cell>
          <cell r="C515">
            <v>1.05</v>
          </cell>
        </row>
        <row r="516">
          <cell r="B516" t="str">
            <v>Bearsden and Milngavie</v>
          </cell>
          <cell r="C516">
            <v>1.06</v>
          </cell>
        </row>
        <row r="517">
          <cell r="B517" t="str">
            <v>Strathkelvin</v>
          </cell>
          <cell r="C517">
            <v>1.03</v>
          </cell>
        </row>
        <row r="518">
          <cell r="B518" t="str">
            <v>Cumbernauld and Kilsyth</v>
          </cell>
          <cell r="C518">
            <v>1.04</v>
          </cell>
        </row>
        <row r="519">
          <cell r="B519" t="str">
            <v>Monklands</v>
          </cell>
          <cell r="C519">
            <v>1.06</v>
          </cell>
        </row>
        <row r="520">
          <cell r="B520" t="str">
            <v>Glasgow City</v>
          </cell>
          <cell r="C520">
            <v>1.1100000000000001</v>
          </cell>
        </row>
        <row r="521">
          <cell r="B521" t="str">
            <v>Renfrew</v>
          </cell>
          <cell r="C521">
            <v>1.07</v>
          </cell>
        </row>
        <row r="522">
          <cell r="B522" t="str">
            <v>Inverclyde</v>
          </cell>
          <cell r="C522">
            <v>1.06</v>
          </cell>
        </row>
        <row r="523">
          <cell r="B523" t="str">
            <v>Cunninghame</v>
          </cell>
          <cell r="C523">
            <v>1.06</v>
          </cell>
        </row>
        <row r="524">
          <cell r="B524" t="str">
            <v>Kilmarnock and Loudoun</v>
          </cell>
          <cell r="C524">
            <v>1.03</v>
          </cell>
        </row>
        <row r="525">
          <cell r="B525" t="str">
            <v>Eastwood</v>
          </cell>
          <cell r="C525">
            <v>1.0900000000000001</v>
          </cell>
        </row>
        <row r="526">
          <cell r="B526" t="str">
            <v>East Kilbride</v>
          </cell>
          <cell r="C526">
            <v>1.1000000000000001</v>
          </cell>
        </row>
        <row r="527">
          <cell r="B527" t="str">
            <v>Hamilton</v>
          </cell>
          <cell r="C527">
            <v>1.06</v>
          </cell>
        </row>
        <row r="528">
          <cell r="B528" t="str">
            <v>Motherwell</v>
          </cell>
          <cell r="C528">
            <v>1.06</v>
          </cell>
        </row>
        <row r="529">
          <cell r="B529" t="str">
            <v>Clydesdale</v>
          </cell>
          <cell r="C529">
            <v>1.03</v>
          </cell>
        </row>
        <row r="530">
          <cell r="B530" t="str">
            <v>Cumnock and Doon Valley</v>
          </cell>
          <cell r="C530">
            <v>1.07</v>
          </cell>
        </row>
        <row r="531">
          <cell r="B531" t="str">
            <v>Kyle and Carrick</v>
          </cell>
          <cell r="C531">
            <v>1.1200000000000001</v>
          </cell>
        </row>
        <row r="532">
          <cell r="B532" t="str">
            <v>Tayside</v>
          </cell>
          <cell r="C532">
            <v>1.03</v>
          </cell>
        </row>
        <row r="533">
          <cell r="B533" t="str">
            <v>Angus</v>
          </cell>
          <cell r="C533">
            <v>1.02</v>
          </cell>
        </row>
        <row r="534">
          <cell r="B534" t="str">
            <v>Perth and Kinross</v>
          </cell>
          <cell r="C534">
            <v>1.01</v>
          </cell>
        </row>
        <row r="535">
          <cell r="B535" t="str">
            <v>Dundee City</v>
          </cell>
          <cell r="C535">
            <v>1.05</v>
          </cell>
        </row>
        <row r="536">
          <cell r="B536" t="str">
            <v>NORTHERN IRELAND</v>
          </cell>
          <cell r="C536">
            <v>0.67</v>
          </cell>
        </row>
        <row r="537">
          <cell r="B537" t="str">
            <v>Northern Ireland</v>
          </cell>
          <cell r="C537">
            <v>0.67</v>
          </cell>
        </row>
        <row r="538">
          <cell r="B538" t="str">
            <v>Londonderry</v>
          </cell>
          <cell r="C538">
            <v>0.67</v>
          </cell>
        </row>
        <row r="539">
          <cell r="B539" t="str">
            <v>Coleraine</v>
          </cell>
          <cell r="C539">
            <v>0.67</v>
          </cell>
        </row>
        <row r="540">
          <cell r="B540" t="str">
            <v>Ballymena</v>
          </cell>
          <cell r="C540">
            <v>0.61</v>
          </cell>
        </row>
        <row r="541">
          <cell r="B541" t="str">
            <v>Strabane</v>
          </cell>
          <cell r="C541">
            <v>0.63</v>
          </cell>
        </row>
        <row r="542">
          <cell r="B542" t="str">
            <v>Antrim</v>
          </cell>
          <cell r="C542">
            <v>0.67</v>
          </cell>
        </row>
        <row r="543">
          <cell r="B543" t="str">
            <v>Newtownabbey</v>
          </cell>
          <cell r="C543">
            <v>0.67</v>
          </cell>
        </row>
        <row r="544">
          <cell r="B544" t="str">
            <v>Carrickfergus</v>
          </cell>
          <cell r="C544">
            <v>0.62</v>
          </cell>
        </row>
        <row r="545">
          <cell r="B545" t="str">
            <v>North Down</v>
          </cell>
          <cell r="C545">
            <v>0.66</v>
          </cell>
        </row>
        <row r="546">
          <cell r="B546" t="str">
            <v>Ards</v>
          </cell>
          <cell r="C546">
            <v>0.66</v>
          </cell>
        </row>
        <row r="547">
          <cell r="B547" t="str">
            <v>Belfast</v>
          </cell>
          <cell r="C547">
            <v>0.7</v>
          </cell>
        </row>
        <row r="548">
          <cell r="B548" t="str">
            <v>Lisburn</v>
          </cell>
          <cell r="C548">
            <v>0.68</v>
          </cell>
        </row>
        <row r="549">
          <cell r="B549" t="str">
            <v>Craigavon</v>
          </cell>
          <cell r="C549">
            <v>0.66</v>
          </cell>
        </row>
        <row r="550">
          <cell r="B550" t="str">
            <v>Dungannon</v>
          </cell>
          <cell r="C550">
            <v>0.64</v>
          </cell>
        </row>
        <row r="551">
          <cell r="B551" t="str">
            <v>Fermanagh</v>
          </cell>
          <cell r="C551">
            <v>0.63</v>
          </cell>
        </row>
        <row r="552">
          <cell r="B552" t="str">
            <v>Banbridge</v>
          </cell>
          <cell r="C552">
            <v>0.63</v>
          </cell>
        </row>
        <row r="553">
          <cell r="B553" t="str">
            <v>Down</v>
          </cell>
          <cell r="C553">
            <v>0.63</v>
          </cell>
        </row>
        <row r="554">
          <cell r="B554" t="str">
            <v>ISLANDS(MAN,SCILLYAND</v>
          </cell>
        </row>
        <row r="555">
          <cell r="B555" t="str">
            <v>ISLANDS (Man, Scilly &amp; Chennel)</v>
          </cell>
          <cell r="C555">
            <v>1.29</v>
          </cell>
        </row>
        <row r="556">
          <cell r="B556" t="str">
            <v>Isle of Man</v>
          </cell>
          <cell r="C556">
            <v>1.25</v>
          </cell>
        </row>
        <row r="557">
          <cell r="B557" t="str">
            <v>Channel Islands</v>
          </cell>
          <cell r="C557">
            <v>1.33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</row>
        <row r="11">
          <cell r="C11" t="str">
            <v>CLIENT</v>
          </cell>
          <cell r="P11" t="str">
            <v>CLIENT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40681.792893287035</v>
          </cell>
          <cell r="P26" t="str">
            <v>Tody's date</v>
          </cell>
          <cell r="Q26">
            <v>40681.792893287035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V57"/>
  <sheetViews>
    <sheetView tabSelected="1" zoomScale="80" zoomScaleNormal="80" zoomScaleSheetLayoutView="75" workbookViewId="0">
      <selection activeCell="P24" sqref="P24"/>
    </sheetView>
  </sheetViews>
  <sheetFormatPr defaultColWidth="13.42578125" defaultRowHeight="15" x14ac:dyDescent="0.25"/>
  <cols>
    <col min="1" max="1" width="3.28515625" style="56" customWidth="1"/>
    <col min="2" max="2" width="2.140625" style="56" customWidth="1"/>
    <col min="3" max="3" width="40.5703125" style="56" customWidth="1"/>
    <col min="4" max="4" width="10.5703125" style="56" customWidth="1"/>
    <col min="5" max="6" width="10.42578125" style="56" customWidth="1"/>
    <col min="7" max="7" width="11.5703125" style="56" customWidth="1"/>
    <col min="8" max="8" width="10.42578125" style="56" customWidth="1"/>
    <col min="9" max="9" width="10.28515625" style="60" customWidth="1"/>
    <col min="10" max="10" width="13.85546875" style="60" customWidth="1"/>
    <col min="11" max="37" width="13.28515625" style="60" customWidth="1"/>
    <col min="38" max="38" width="13.28515625" style="61" customWidth="1"/>
    <col min="39" max="48" width="13.42578125" style="8" customWidth="1"/>
    <col min="49" max="16384" width="13.42578125" style="56"/>
  </cols>
  <sheetData>
    <row r="1" spans="1:38" x14ac:dyDescent="0.25">
      <c r="A1" s="1"/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6"/>
      <c r="Q1" s="6"/>
      <c r="R1" s="7"/>
      <c r="S1" s="6"/>
      <c r="T1" s="7"/>
      <c r="U1" s="6"/>
      <c r="V1" s="7"/>
      <c r="W1" s="6"/>
      <c r="X1" s="7"/>
      <c r="Y1" s="6"/>
      <c r="Z1" s="6"/>
      <c r="AA1" s="6"/>
      <c r="AB1" s="6"/>
      <c r="AC1" s="6"/>
      <c r="AD1" s="6"/>
      <c r="AE1" s="6"/>
      <c r="AF1" s="7"/>
      <c r="AG1" s="6"/>
      <c r="AH1" s="6"/>
      <c r="AI1" s="6"/>
      <c r="AJ1" s="6"/>
      <c r="AK1" s="6"/>
      <c r="AL1" s="6"/>
    </row>
    <row r="2" spans="1:38" x14ac:dyDescent="0.25">
      <c r="A2" s="9" t="s">
        <v>1</v>
      </c>
      <c r="B2" s="10"/>
      <c r="C2" s="11"/>
      <c r="D2" s="11"/>
      <c r="E2" s="11"/>
      <c r="F2" s="11"/>
      <c r="G2" s="11"/>
      <c r="H2" s="11"/>
      <c r="I2" s="12"/>
      <c r="J2" s="13"/>
      <c r="K2" s="14">
        <v>1</v>
      </c>
      <c r="L2" s="14">
        <v>2</v>
      </c>
      <c r="M2" s="14">
        <v>3</v>
      </c>
      <c r="N2" s="14">
        <v>4</v>
      </c>
      <c r="O2" s="14">
        <v>5</v>
      </c>
      <c r="P2" s="14">
        <v>6</v>
      </c>
      <c r="Q2" s="14">
        <v>7</v>
      </c>
      <c r="R2" s="14">
        <v>8</v>
      </c>
      <c r="S2" s="14">
        <v>9</v>
      </c>
      <c r="T2" s="14">
        <v>10</v>
      </c>
      <c r="U2" s="14">
        <v>11</v>
      </c>
      <c r="V2" s="14">
        <v>12</v>
      </c>
      <c r="W2" s="14">
        <v>13</v>
      </c>
      <c r="X2" s="14">
        <v>14</v>
      </c>
      <c r="Y2" s="14">
        <v>15</v>
      </c>
      <c r="Z2" s="14">
        <v>16</v>
      </c>
      <c r="AA2" s="14">
        <v>17</v>
      </c>
      <c r="AB2" s="14">
        <v>18</v>
      </c>
      <c r="AC2" s="14">
        <v>19</v>
      </c>
      <c r="AD2" s="14">
        <v>20</v>
      </c>
      <c r="AE2" s="14">
        <v>21</v>
      </c>
      <c r="AF2" s="14">
        <v>22</v>
      </c>
      <c r="AG2" s="14">
        <v>23</v>
      </c>
      <c r="AH2" s="14">
        <v>24</v>
      </c>
      <c r="AI2" s="14">
        <v>25</v>
      </c>
      <c r="AJ2" s="14">
        <v>26</v>
      </c>
      <c r="AK2" s="14">
        <v>27</v>
      </c>
      <c r="AL2" s="14">
        <v>28</v>
      </c>
    </row>
    <row r="3" spans="1:38" x14ac:dyDescent="0.25">
      <c r="A3" s="15"/>
      <c r="B3" s="16"/>
      <c r="C3" s="17"/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s="8" customFormat="1" x14ac:dyDescent="0.25">
      <c r="A4" s="21"/>
      <c r="B4" s="22" t="s">
        <v>8</v>
      </c>
      <c r="C4" s="23"/>
      <c r="D4" s="24"/>
      <c r="E4" s="24"/>
      <c r="F4" s="25"/>
      <c r="G4" s="24"/>
      <c r="H4" s="24"/>
      <c r="I4" s="26"/>
      <c r="J4" s="27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</row>
    <row r="5" spans="1:38" s="8" customFormat="1" x14ac:dyDescent="0.25">
      <c r="A5" s="29"/>
      <c r="B5" s="30"/>
      <c r="C5" s="31" t="s">
        <v>9</v>
      </c>
      <c r="D5" s="32">
        <v>1500</v>
      </c>
      <c r="E5" s="32" t="s">
        <v>10</v>
      </c>
      <c r="F5" s="33">
        <v>0.35</v>
      </c>
      <c r="G5" s="34">
        <f>D5*F5</f>
        <v>525</v>
      </c>
      <c r="H5" s="35">
        <v>52</v>
      </c>
      <c r="I5" s="36">
        <f>H5*G5</f>
        <v>27300</v>
      </c>
      <c r="J5" s="37">
        <f>SUM(K5:AL5)</f>
        <v>764400</v>
      </c>
      <c r="K5" s="38">
        <f>$I5</f>
        <v>27300</v>
      </c>
      <c r="L5" s="38">
        <f t="shared" ref="L5:AL11" si="0">$I5</f>
        <v>27300</v>
      </c>
      <c r="M5" s="38">
        <f t="shared" si="0"/>
        <v>27300</v>
      </c>
      <c r="N5" s="38">
        <f t="shared" si="0"/>
        <v>27300</v>
      </c>
      <c r="O5" s="38">
        <f t="shared" si="0"/>
        <v>27300</v>
      </c>
      <c r="P5" s="38">
        <f t="shared" si="0"/>
        <v>27300</v>
      </c>
      <c r="Q5" s="38">
        <f t="shared" si="0"/>
        <v>27300</v>
      </c>
      <c r="R5" s="38">
        <f t="shared" si="0"/>
        <v>27300</v>
      </c>
      <c r="S5" s="38">
        <f t="shared" si="0"/>
        <v>27300</v>
      </c>
      <c r="T5" s="38">
        <f t="shared" si="0"/>
        <v>27300</v>
      </c>
      <c r="U5" s="38">
        <f t="shared" si="0"/>
        <v>27300</v>
      </c>
      <c r="V5" s="38">
        <f t="shared" si="0"/>
        <v>27300</v>
      </c>
      <c r="W5" s="38">
        <f t="shared" si="0"/>
        <v>27300</v>
      </c>
      <c r="X5" s="38">
        <f t="shared" si="0"/>
        <v>27300</v>
      </c>
      <c r="Y5" s="38">
        <f t="shared" si="0"/>
        <v>27300</v>
      </c>
      <c r="Z5" s="38">
        <f t="shared" si="0"/>
        <v>27300</v>
      </c>
      <c r="AA5" s="38">
        <f t="shared" si="0"/>
        <v>27300</v>
      </c>
      <c r="AB5" s="38">
        <f t="shared" si="0"/>
        <v>27300</v>
      </c>
      <c r="AC5" s="38">
        <f t="shared" si="0"/>
        <v>27300</v>
      </c>
      <c r="AD5" s="38">
        <f t="shared" si="0"/>
        <v>27300</v>
      </c>
      <c r="AE5" s="38">
        <f t="shared" si="0"/>
        <v>27300</v>
      </c>
      <c r="AF5" s="38">
        <f t="shared" si="0"/>
        <v>27300</v>
      </c>
      <c r="AG5" s="38">
        <f t="shared" si="0"/>
        <v>27300</v>
      </c>
      <c r="AH5" s="38">
        <f t="shared" si="0"/>
        <v>27300</v>
      </c>
      <c r="AI5" s="38">
        <f t="shared" si="0"/>
        <v>27300</v>
      </c>
      <c r="AJ5" s="38">
        <f t="shared" si="0"/>
        <v>27300</v>
      </c>
      <c r="AK5" s="38">
        <f t="shared" si="0"/>
        <v>27300</v>
      </c>
      <c r="AL5" s="38">
        <f t="shared" si="0"/>
        <v>27300</v>
      </c>
    </row>
    <row r="6" spans="1:38" s="8" customFormat="1" x14ac:dyDescent="0.25">
      <c r="A6" s="29"/>
      <c r="B6" s="30"/>
      <c r="C6" s="31" t="s">
        <v>11</v>
      </c>
      <c r="D6" s="32">
        <v>1500</v>
      </c>
      <c r="E6" s="32" t="s">
        <v>10</v>
      </c>
      <c r="F6" s="33">
        <v>18.5</v>
      </c>
      <c r="G6" s="34">
        <f t="shared" ref="G6:G11" si="1">D6*F6</f>
        <v>27750</v>
      </c>
      <c r="H6" s="35">
        <v>1</v>
      </c>
      <c r="I6" s="36">
        <f t="shared" ref="I6:I11" si="2">H6*G6</f>
        <v>27750</v>
      </c>
      <c r="J6" s="37">
        <f>SUM(K6:AL6)</f>
        <v>777000</v>
      </c>
      <c r="K6" s="38">
        <f t="shared" ref="K6:K11" si="3">$I6</f>
        <v>27750</v>
      </c>
      <c r="L6" s="38">
        <f t="shared" si="0"/>
        <v>27750</v>
      </c>
      <c r="M6" s="38">
        <f t="shared" si="0"/>
        <v>27750</v>
      </c>
      <c r="N6" s="38">
        <f t="shared" si="0"/>
        <v>27750</v>
      </c>
      <c r="O6" s="38">
        <f t="shared" si="0"/>
        <v>27750</v>
      </c>
      <c r="P6" s="38">
        <f t="shared" si="0"/>
        <v>27750</v>
      </c>
      <c r="Q6" s="38">
        <f t="shared" si="0"/>
        <v>27750</v>
      </c>
      <c r="R6" s="38">
        <f t="shared" si="0"/>
        <v>27750</v>
      </c>
      <c r="S6" s="38">
        <f t="shared" si="0"/>
        <v>27750</v>
      </c>
      <c r="T6" s="38">
        <f t="shared" si="0"/>
        <v>27750</v>
      </c>
      <c r="U6" s="38">
        <f t="shared" si="0"/>
        <v>27750</v>
      </c>
      <c r="V6" s="38">
        <f t="shared" si="0"/>
        <v>27750</v>
      </c>
      <c r="W6" s="38">
        <f t="shared" si="0"/>
        <v>27750</v>
      </c>
      <c r="X6" s="38">
        <f t="shared" si="0"/>
        <v>27750</v>
      </c>
      <c r="Y6" s="38">
        <f t="shared" si="0"/>
        <v>27750</v>
      </c>
      <c r="Z6" s="38">
        <f t="shared" si="0"/>
        <v>27750</v>
      </c>
      <c r="AA6" s="38">
        <f t="shared" si="0"/>
        <v>27750</v>
      </c>
      <c r="AB6" s="38">
        <f t="shared" si="0"/>
        <v>27750</v>
      </c>
      <c r="AC6" s="38">
        <f t="shared" si="0"/>
        <v>27750</v>
      </c>
      <c r="AD6" s="38">
        <f t="shared" si="0"/>
        <v>27750</v>
      </c>
      <c r="AE6" s="38">
        <f t="shared" si="0"/>
        <v>27750</v>
      </c>
      <c r="AF6" s="38">
        <f t="shared" si="0"/>
        <v>27750</v>
      </c>
      <c r="AG6" s="38">
        <f t="shared" si="0"/>
        <v>27750</v>
      </c>
      <c r="AH6" s="38">
        <f t="shared" si="0"/>
        <v>27750</v>
      </c>
      <c r="AI6" s="38">
        <f t="shared" si="0"/>
        <v>27750</v>
      </c>
      <c r="AJ6" s="38">
        <f t="shared" si="0"/>
        <v>27750</v>
      </c>
      <c r="AK6" s="38">
        <f t="shared" si="0"/>
        <v>27750</v>
      </c>
      <c r="AL6" s="38">
        <f t="shared" si="0"/>
        <v>27750</v>
      </c>
    </row>
    <row r="7" spans="1:38" s="8" customFormat="1" x14ac:dyDescent="0.25">
      <c r="A7" s="29"/>
      <c r="B7" s="39"/>
      <c r="C7" s="31" t="s">
        <v>12</v>
      </c>
      <c r="D7" s="32">
        <v>1500</v>
      </c>
      <c r="E7" s="32" t="s">
        <v>10</v>
      </c>
      <c r="F7" s="33">
        <v>0.15</v>
      </c>
      <c r="G7" s="34">
        <f t="shared" si="1"/>
        <v>225</v>
      </c>
      <c r="H7" s="35">
        <v>52</v>
      </c>
      <c r="I7" s="36">
        <f t="shared" si="2"/>
        <v>11700</v>
      </c>
      <c r="J7" s="37">
        <f t="shared" ref="J7:J11" si="4">SUM(K7:AL7)</f>
        <v>327600</v>
      </c>
      <c r="K7" s="38">
        <f t="shared" si="3"/>
        <v>11700</v>
      </c>
      <c r="L7" s="38">
        <f t="shared" si="0"/>
        <v>11700</v>
      </c>
      <c r="M7" s="38">
        <f t="shared" si="0"/>
        <v>11700</v>
      </c>
      <c r="N7" s="38">
        <f t="shared" si="0"/>
        <v>11700</v>
      </c>
      <c r="O7" s="38">
        <f t="shared" si="0"/>
        <v>11700</v>
      </c>
      <c r="P7" s="38">
        <f t="shared" si="0"/>
        <v>11700</v>
      </c>
      <c r="Q7" s="38">
        <f t="shared" si="0"/>
        <v>11700</v>
      </c>
      <c r="R7" s="38">
        <f t="shared" si="0"/>
        <v>11700</v>
      </c>
      <c r="S7" s="38">
        <f t="shared" si="0"/>
        <v>11700</v>
      </c>
      <c r="T7" s="38">
        <f t="shared" si="0"/>
        <v>11700</v>
      </c>
      <c r="U7" s="38">
        <f t="shared" si="0"/>
        <v>11700</v>
      </c>
      <c r="V7" s="38">
        <f t="shared" si="0"/>
        <v>11700</v>
      </c>
      <c r="W7" s="38">
        <f t="shared" si="0"/>
        <v>11700</v>
      </c>
      <c r="X7" s="38">
        <f t="shared" si="0"/>
        <v>11700</v>
      </c>
      <c r="Y7" s="38">
        <f t="shared" si="0"/>
        <v>11700</v>
      </c>
      <c r="Z7" s="38">
        <f t="shared" si="0"/>
        <v>11700</v>
      </c>
      <c r="AA7" s="38">
        <f t="shared" si="0"/>
        <v>11700</v>
      </c>
      <c r="AB7" s="38">
        <f t="shared" si="0"/>
        <v>11700</v>
      </c>
      <c r="AC7" s="38">
        <f t="shared" si="0"/>
        <v>11700</v>
      </c>
      <c r="AD7" s="38">
        <f t="shared" si="0"/>
        <v>11700</v>
      </c>
      <c r="AE7" s="38">
        <f t="shared" si="0"/>
        <v>11700</v>
      </c>
      <c r="AF7" s="38">
        <f t="shared" si="0"/>
        <v>11700</v>
      </c>
      <c r="AG7" s="38">
        <f t="shared" si="0"/>
        <v>11700</v>
      </c>
      <c r="AH7" s="38">
        <f t="shared" si="0"/>
        <v>11700</v>
      </c>
      <c r="AI7" s="38">
        <f t="shared" si="0"/>
        <v>11700</v>
      </c>
      <c r="AJ7" s="38">
        <f t="shared" si="0"/>
        <v>11700</v>
      </c>
      <c r="AK7" s="38">
        <f t="shared" si="0"/>
        <v>11700</v>
      </c>
      <c r="AL7" s="38">
        <f t="shared" si="0"/>
        <v>11700</v>
      </c>
    </row>
    <row r="8" spans="1:38" s="8" customFormat="1" x14ac:dyDescent="0.25">
      <c r="A8" s="29"/>
      <c r="B8" s="39"/>
      <c r="C8" s="31" t="s">
        <v>13</v>
      </c>
      <c r="D8" s="32">
        <v>3000</v>
      </c>
      <c r="E8" s="32" t="s">
        <v>10</v>
      </c>
      <c r="F8" s="33">
        <v>2.5</v>
      </c>
      <c r="G8" s="34">
        <f t="shared" si="1"/>
        <v>7500</v>
      </c>
      <c r="H8" s="35">
        <v>1</v>
      </c>
      <c r="I8" s="36">
        <f t="shared" si="2"/>
        <v>7500</v>
      </c>
      <c r="J8" s="37">
        <f>SUM(K8:AL8)</f>
        <v>210000</v>
      </c>
      <c r="K8" s="38">
        <f t="shared" si="3"/>
        <v>7500</v>
      </c>
      <c r="L8" s="38">
        <f t="shared" si="0"/>
        <v>7500</v>
      </c>
      <c r="M8" s="38">
        <f t="shared" si="0"/>
        <v>7500</v>
      </c>
      <c r="N8" s="38">
        <f t="shared" si="0"/>
        <v>7500</v>
      </c>
      <c r="O8" s="38">
        <f t="shared" si="0"/>
        <v>7500</v>
      </c>
      <c r="P8" s="38">
        <f t="shared" si="0"/>
        <v>7500</v>
      </c>
      <c r="Q8" s="38">
        <f t="shared" si="0"/>
        <v>7500</v>
      </c>
      <c r="R8" s="38">
        <f t="shared" si="0"/>
        <v>7500</v>
      </c>
      <c r="S8" s="38">
        <f t="shared" si="0"/>
        <v>7500</v>
      </c>
      <c r="T8" s="38">
        <f t="shared" si="0"/>
        <v>7500</v>
      </c>
      <c r="U8" s="38">
        <f t="shared" si="0"/>
        <v>7500</v>
      </c>
      <c r="V8" s="38">
        <f t="shared" si="0"/>
        <v>7500</v>
      </c>
      <c r="W8" s="38">
        <f t="shared" si="0"/>
        <v>7500</v>
      </c>
      <c r="X8" s="38">
        <f t="shared" si="0"/>
        <v>7500</v>
      </c>
      <c r="Y8" s="38">
        <f t="shared" si="0"/>
        <v>7500</v>
      </c>
      <c r="Z8" s="38">
        <f t="shared" si="0"/>
        <v>7500</v>
      </c>
      <c r="AA8" s="38">
        <f t="shared" si="0"/>
        <v>7500</v>
      </c>
      <c r="AB8" s="38">
        <f t="shared" si="0"/>
        <v>7500</v>
      </c>
      <c r="AC8" s="38">
        <f t="shared" si="0"/>
        <v>7500</v>
      </c>
      <c r="AD8" s="38">
        <f t="shared" si="0"/>
        <v>7500</v>
      </c>
      <c r="AE8" s="38">
        <f t="shared" si="0"/>
        <v>7500</v>
      </c>
      <c r="AF8" s="38">
        <f t="shared" si="0"/>
        <v>7500</v>
      </c>
      <c r="AG8" s="38">
        <f t="shared" si="0"/>
        <v>7500</v>
      </c>
      <c r="AH8" s="38">
        <f t="shared" si="0"/>
        <v>7500</v>
      </c>
      <c r="AI8" s="38">
        <f t="shared" si="0"/>
        <v>7500</v>
      </c>
      <c r="AJ8" s="38">
        <f t="shared" si="0"/>
        <v>7500</v>
      </c>
      <c r="AK8" s="38">
        <f t="shared" si="0"/>
        <v>7500</v>
      </c>
      <c r="AL8" s="38">
        <f t="shared" si="0"/>
        <v>7500</v>
      </c>
    </row>
    <row r="9" spans="1:38" s="8" customFormat="1" x14ac:dyDescent="0.25">
      <c r="A9" s="29"/>
      <c r="B9" s="39"/>
      <c r="C9" s="31" t="s">
        <v>14</v>
      </c>
      <c r="D9" s="32">
        <v>1</v>
      </c>
      <c r="E9" s="32" t="s">
        <v>15</v>
      </c>
      <c r="F9" s="33">
        <v>2000</v>
      </c>
      <c r="G9" s="34">
        <f t="shared" si="1"/>
        <v>2000</v>
      </c>
      <c r="H9" s="35">
        <v>1</v>
      </c>
      <c r="I9" s="36">
        <f t="shared" si="2"/>
        <v>2000</v>
      </c>
      <c r="J9" s="37">
        <f t="shared" si="4"/>
        <v>56000</v>
      </c>
      <c r="K9" s="38">
        <f t="shared" si="3"/>
        <v>2000</v>
      </c>
      <c r="L9" s="38">
        <f t="shared" si="0"/>
        <v>2000</v>
      </c>
      <c r="M9" s="38">
        <f t="shared" si="0"/>
        <v>2000</v>
      </c>
      <c r="N9" s="38">
        <f t="shared" si="0"/>
        <v>2000</v>
      </c>
      <c r="O9" s="38">
        <f t="shared" si="0"/>
        <v>2000</v>
      </c>
      <c r="P9" s="38">
        <f t="shared" si="0"/>
        <v>2000</v>
      </c>
      <c r="Q9" s="38">
        <f t="shared" si="0"/>
        <v>2000</v>
      </c>
      <c r="R9" s="38">
        <f t="shared" si="0"/>
        <v>2000</v>
      </c>
      <c r="S9" s="38">
        <f t="shared" si="0"/>
        <v>2000</v>
      </c>
      <c r="T9" s="38">
        <f t="shared" si="0"/>
        <v>2000</v>
      </c>
      <c r="U9" s="38">
        <f t="shared" si="0"/>
        <v>2000</v>
      </c>
      <c r="V9" s="38">
        <f t="shared" si="0"/>
        <v>2000</v>
      </c>
      <c r="W9" s="38">
        <f t="shared" si="0"/>
        <v>2000</v>
      </c>
      <c r="X9" s="38">
        <f t="shared" si="0"/>
        <v>2000</v>
      </c>
      <c r="Y9" s="38">
        <f t="shared" si="0"/>
        <v>2000</v>
      </c>
      <c r="Z9" s="38">
        <f t="shared" si="0"/>
        <v>2000</v>
      </c>
      <c r="AA9" s="38">
        <f t="shared" si="0"/>
        <v>2000</v>
      </c>
      <c r="AB9" s="38">
        <f t="shared" si="0"/>
        <v>2000</v>
      </c>
      <c r="AC9" s="38">
        <f t="shared" si="0"/>
        <v>2000</v>
      </c>
      <c r="AD9" s="38">
        <f t="shared" si="0"/>
        <v>2000</v>
      </c>
      <c r="AE9" s="38">
        <f t="shared" si="0"/>
        <v>2000</v>
      </c>
      <c r="AF9" s="38">
        <f t="shared" si="0"/>
        <v>2000</v>
      </c>
      <c r="AG9" s="38">
        <f t="shared" si="0"/>
        <v>2000</v>
      </c>
      <c r="AH9" s="38">
        <f t="shared" si="0"/>
        <v>2000</v>
      </c>
      <c r="AI9" s="38">
        <f t="shared" si="0"/>
        <v>2000</v>
      </c>
      <c r="AJ9" s="38">
        <f t="shared" si="0"/>
        <v>2000</v>
      </c>
      <c r="AK9" s="38">
        <f t="shared" si="0"/>
        <v>2000</v>
      </c>
      <c r="AL9" s="38">
        <f t="shared" si="0"/>
        <v>2000</v>
      </c>
    </row>
    <row r="10" spans="1:38" s="8" customFormat="1" x14ac:dyDescent="0.25">
      <c r="A10" s="29"/>
      <c r="B10" s="39"/>
      <c r="C10" s="31" t="s">
        <v>16</v>
      </c>
      <c r="D10" s="32">
        <v>1500</v>
      </c>
      <c r="E10" s="32" t="s">
        <v>10</v>
      </c>
      <c r="F10" s="33">
        <v>35.78</v>
      </c>
      <c r="G10" s="34">
        <f t="shared" si="1"/>
        <v>53670</v>
      </c>
      <c r="H10" s="35">
        <v>1</v>
      </c>
      <c r="I10" s="36">
        <f t="shared" si="2"/>
        <v>53670</v>
      </c>
      <c r="J10" s="37">
        <f t="shared" si="4"/>
        <v>1502760</v>
      </c>
      <c r="K10" s="38">
        <f t="shared" si="3"/>
        <v>53670</v>
      </c>
      <c r="L10" s="38">
        <f t="shared" si="0"/>
        <v>53670</v>
      </c>
      <c r="M10" s="38">
        <f t="shared" si="0"/>
        <v>53670</v>
      </c>
      <c r="N10" s="38">
        <f t="shared" si="0"/>
        <v>53670</v>
      </c>
      <c r="O10" s="38">
        <f t="shared" si="0"/>
        <v>53670</v>
      </c>
      <c r="P10" s="38">
        <f t="shared" si="0"/>
        <v>53670</v>
      </c>
      <c r="Q10" s="38">
        <f t="shared" si="0"/>
        <v>53670</v>
      </c>
      <c r="R10" s="38">
        <f t="shared" si="0"/>
        <v>53670</v>
      </c>
      <c r="S10" s="38">
        <f t="shared" si="0"/>
        <v>53670</v>
      </c>
      <c r="T10" s="38">
        <f t="shared" si="0"/>
        <v>53670</v>
      </c>
      <c r="U10" s="38">
        <f t="shared" si="0"/>
        <v>53670</v>
      </c>
      <c r="V10" s="38">
        <f t="shared" si="0"/>
        <v>53670</v>
      </c>
      <c r="W10" s="38">
        <f t="shared" si="0"/>
        <v>53670</v>
      </c>
      <c r="X10" s="38">
        <f t="shared" si="0"/>
        <v>53670</v>
      </c>
      <c r="Y10" s="38">
        <f t="shared" si="0"/>
        <v>53670</v>
      </c>
      <c r="Z10" s="38">
        <f t="shared" si="0"/>
        <v>53670</v>
      </c>
      <c r="AA10" s="38">
        <f t="shared" si="0"/>
        <v>53670</v>
      </c>
      <c r="AB10" s="38">
        <f t="shared" si="0"/>
        <v>53670</v>
      </c>
      <c r="AC10" s="38">
        <f t="shared" si="0"/>
        <v>53670</v>
      </c>
      <c r="AD10" s="38">
        <f t="shared" si="0"/>
        <v>53670</v>
      </c>
      <c r="AE10" s="38">
        <f t="shared" si="0"/>
        <v>53670</v>
      </c>
      <c r="AF10" s="38">
        <f t="shared" si="0"/>
        <v>53670</v>
      </c>
      <c r="AG10" s="38">
        <f t="shared" si="0"/>
        <v>53670</v>
      </c>
      <c r="AH10" s="38">
        <f t="shared" si="0"/>
        <v>53670</v>
      </c>
      <c r="AI10" s="38">
        <f t="shared" si="0"/>
        <v>53670</v>
      </c>
      <c r="AJ10" s="38">
        <f t="shared" si="0"/>
        <v>53670</v>
      </c>
      <c r="AK10" s="38">
        <f t="shared" si="0"/>
        <v>53670</v>
      </c>
      <c r="AL10" s="38">
        <f t="shared" si="0"/>
        <v>53670</v>
      </c>
    </row>
    <row r="11" spans="1:38" s="8" customFormat="1" ht="15.75" thickBot="1" x14ac:dyDescent="0.3">
      <c r="A11" s="29"/>
      <c r="B11" s="39"/>
      <c r="C11" s="40" t="s">
        <v>17</v>
      </c>
      <c r="D11" s="41">
        <v>1</v>
      </c>
      <c r="E11" s="41" t="s">
        <v>15</v>
      </c>
      <c r="F11" s="42">
        <v>17000</v>
      </c>
      <c r="G11" s="34">
        <f t="shared" si="1"/>
        <v>17000</v>
      </c>
      <c r="H11" s="43">
        <v>1</v>
      </c>
      <c r="I11" s="36">
        <f t="shared" si="2"/>
        <v>17000</v>
      </c>
      <c r="J11" s="37">
        <f t="shared" si="4"/>
        <v>476000</v>
      </c>
      <c r="K11" s="38">
        <f t="shared" si="3"/>
        <v>17000</v>
      </c>
      <c r="L11" s="38">
        <f t="shared" si="0"/>
        <v>17000</v>
      </c>
      <c r="M11" s="38">
        <f t="shared" si="0"/>
        <v>17000</v>
      </c>
      <c r="N11" s="38">
        <f t="shared" si="0"/>
        <v>17000</v>
      </c>
      <c r="O11" s="38">
        <f t="shared" si="0"/>
        <v>17000</v>
      </c>
      <c r="P11" s="38">
        <f t="shared" si="0"/>
        <v>17000</v>
      </c>
      <c r="Q11" s="38">
        <f t="shared" si="0"/>
        <v>17000</v>
      </c>
      <c r="R11" s="38">
        <f t="shared" si="0"/>
        <v>17000</v>
      </c>
      <c r="S11" s="38">
        <f t="shared" si="0"/>
        <v>17000</v>
      </c>
      <c r="T11" s="38">
        <f t="shared" si="0"/>
        <v>17000</v>
      </c>
      <c r="U11" s="38">
        <f t="shared" si="0"/>
        <v>17000</v>
      </c>
      <c r="V11" s="38">
        <f t="shared" si="0"/>
        <v>17000</v>
      </c>
      <c r="W11" s="38">
        <f t="shared" si="0"/>
        <v>17000</v>
      </c>
      <c r="X11" s="38">
        <f t="shared" si="0"/>
        <v>17000</v>
      </c>
      <c r="Y11" s="38">
        <f t="shared" si="0"/>
        <v>17000</v>
      </c>
      <c r="Z11" s="38">
        <f t="shared" si="0"/>
        <v>17000</v>
      </c>
      <c r="AA11" s="38">
        <f t="shared" si="0"/>
        <v>17000</v>
      </c>
      <c r="AB11" s="38">
        <f t="shared" si="0"/>
        <v>17000</v>
      </c>
      <c r="AC11" s="38">
        <f t="shared" si="0"/>
        <v>17000</v>
      </c>
      <c r="AD11" s="38">
        <f t="shared" si="0"/>
        <v>17000</v>
      </c>
      <c r="AE11" s="38">
        <f t="shared" si="0"/>
        <v>17000</v>
      </c>
      <c r="AF11" s="38">
        <f t="shared" si="0"/>
        <v>17000</v>
      </c>
      <c r="AG11" s="38">
        <f t="shared" si="0"/>
        <v>17000</v>
      </c>
      <c r="AH11" s="38">
        <f t="shared" si="0"/>
        <v>17000</v>
      </c>
      <c r="AI11" s="38">
        <f t="shared" si="0"/>
        <v>17000</v>
      </c>
      <c r="AJ11" s="38">
        <f t="shared" si="0"/>
        <v>17000</v>
      </c>
      <c r="AK11" s="38">
        <f t="shared" si="0"/>
        <v>17000</v>
      </c>
      <c r="AL11" s="38">
        <f t="shared" si="0"/>
        <v>17000</v>
      </c>
    </row>
    <row r="12" spans="1:38" s="8" customFormat="1" ht="15.75" thickBot="1" x14ac:dyDescent="0.3">
      <c r="A12" s="44"/>
      <c r="B12" s="45"/>
      <c r="C12" s="46" t="s">
        <v>18</v>
      </c>
      <c r="D12" s="47"/>
      <c r="E12" s="47"/>
      <c r="F12" s="48"/>
      <c r="G12" s="47"/>
      <c r="H12" s="47"/>
      <c r="I12" s="49">
        <f>SUM(I5:I11)</f>
        <v>146920</v>
      </c>
      <c r="J12" s="50">
        <f>SUM(J5:J11)</f>
        <v>4113760</v>
      </c>
      <c r="K12" s="51">
        <f>SUM(K5:K11)</f>
        <v>146920</v>
      </c>
      <c r="L12" s="51">
        <f t="shared" ref="L12:AL12" si="5">SUM(L5:L11)</f>
        <v>146920</v>
      </c>
      <c r="M12" s="51">
        <f t="shared" si="5"/>
        <v>146920</v>
      </c>
      <c r="N12" s="51">
        <f t="shared" si="5"/>
        <v>146920</v>
      </c>
      <c r="O12" s="51">
        <f t="shared" si="5"/>
        <v>146920</v>
      </c>
      <c r="P12" s="51">
        <f t="shared" si="5"/>
        <v>146920</v>
      </c>
      <c r="Q12" s="51">
        <f t="shared" si="5"/>
        <v>146920</v>
      </c>
      <c r="R12" s="51">
        <f t="shared" si="5"/>
        <v>146920</v>
      </c>
      <c r="S12" s="51">
        <f t="shared" si="5"/>
        <v>146920</v>
      </c>
      <c r="T12" s="51">
        <f t="shared" si="5"/>
        <v>146920</v>
      </c>
      <c r="U12" s="51">
        <f t="shared" si="5"/>
        <v>146920</v>
      </c>
      <c r="V12" s="51">
        <f t="shared" si="5"/>
        <v>146920</v>
      </c>
      <c r="W12" s="51">
        <f t="shared" si="5"/>
        <v>146920</v>
      </c>
      <c r="X12" s="51">
        <f t="shared" si="5"/>
        <v>146920</v>
      </c>
      <c r="Y12" s="51">
        <f t="shared" si="5"/>
        <v>146920</v>
      </c>
      <c r="Z12" s="51">
        <f t="shared" si="5"/>
        <v>146920</v>
      </c>
      <c r="AA12" s="51">
        <f t="shared" si="5"/>
        <v>146920</v>
      </c>
      <c r="AB12" s="51">
        <f t="shared" si="5"/>
        <v>146920</v>
      </c>
      <c r="AC12" s="51">
        <f t="shared" si="5"/>
        <v>146920</v>
      </c>
      <c r="AD12" s="51">
        <f t="shared" si="5"/>
        <v>146920</v>
      </c>
      <c r="AE12" s="51">
        <f t="shared" si="5"/>
        <v>146920</v>
      </c>
      <c r="AF12" s="51">
        <f t="shared" si="5"/>
        <v>146920</v>
      </c>
      <c r="AG12" s="51">
        <f t="shared" si="5"/>
        <v>146920</v>
      </c>
      <c r="AH12" s="51">
        <f t="shared" si="5"/>
        <v>146920</v>
      </c>
      <c r="AI12" s="51">
        <f t="shared" si="5"/>
        <v>146920</v>
      </c>
      <c r="AJ12" s="51">
        <f t="shared" si="5"/>
        <v>146920</v>
      </c>
      <c r="AK12" s="51">
        <f t="shared" si="5"/>
        <v>146920</v>
      </c>
      <c r="AL12" s="51">
        <f t="shared" si="5"/>
        <v>146920</v>
      </c>
    </row>
    <row r="13" spans="1:38" s="8" customFormat="1" ht="15.75" thickBot="1" x14ac:dyDescent="0.3">
      <c r="A13" s="39"/>
      <c r="B13" s="39"/>
      <c r="C13" s="52"/>
      <c r="D13" s="52"/>
      <c r="E13" s="52"/>
      <c r="F13" s="52"/>
      <c r="G13" s="52"/>
      <c r="H13" s="52"/>
      <c r="I13" s="53"/>
      <c r="J13" s="54">
        <f>SUM(K12:AL12)</f>
        <v>4113760</v>
      </c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</row>
    <row r="14" spans="1:38" ht="15.75" thickBot="1" x14ac:dyDescent="0.3">
      <c r="C14" s="57" t="s">
        <v>19</v>
      </c>
      <c r="D14" s="58"/>
      <c r="E14" s="58"/>
      <c r="F14" s="58"/>
      <c r="G14" s="58"/>
      <c r="H14" s="58"/>
      <c r="I14" s="59">
        <v>3.6700000000000003E-2</v>
      </c>
    </row>
    <row r="15" spans="1:38" ht="15.75" thickBot="1" x14ac:dyDescent="0.3">
      <c r="C15" s="57" t="s">
        <v>20</v>
      </c>
      <c r="D15" s="58"/>
      <c r="E15" s="58"/>
      <c r="F15" s="58"/>
      <c r="G15" s="58"/>
      <c r="H15" s="58"/>
      <c r="I15" s="59">
        <v>2.5000000000000001E-2</v>
      </c>
      <c r="J15" s="62" t="s">
        <v>21</v>
      </c>
      <c r="K15" s="63">
        <f>(1+$I$15)^K18</f>
        <v>1.0249999999999999</v>
      </c>
      <c r="L15" s="63">
        <f>(1+$I$15)^L18</f>
        <v>1.0506249999999999</v>
      </c>
      <c r="M15" s="63">
        <f t="shared" ref="M15:AL15" si="6">(1+$I$15)^M18</f>
        <v>1.0768906249999999</v>
      </c>
      <c r="N15" s="63">
        <f t="shared" si="6"/>
        <v>1.1038128906249998</v>
      </c>
      <c r="O15" s="63">
        <f t="shared" si="6"/>
        <v>1.1314082128906247</v>
      </c>
      <c r="P15" s="63">
        <f t="shared" si="6"/>
        <v>1.1596934182128902</v>
      </c>
      <c r="Q15" s="63">
        <f t="shared" si="6"/>
        <v>1.1886857536682125</v>
      </c>
      <c r="R15" s="63">
        <f t="shared" si="6"/>
        <v>1.2184028975099177</v>
      </c>
      <c r="S15" s="63">
        <f t="shared" si="6"/>
        <v>1.2488629699476654</v>
      </c>
      <c r="T15" s="63">
        <f t="shared" si="6"/>
        <v>1.2800845441963571</v>
      </c>
      <c r="U15" s="63">
        <f t="shared" si="6"/>
        <v>1.312086657801266</v>
      </c>
      <c r="V15" s="63">
        <f t="shared" si="6"/>
        <v>1.3448888242462975</v>
      </c>
      <c r="W15" s="63">
        <f t="shared" si="6"/>
        <v>1.3785110448524549</v>
      </c>
      <c r="X15" s="63">
        <f t="shared" si="6"/>
        <v>1.4129738209737661</v>
      </c>
      <c r="Y15" s="63">
        <f t="shared" si="6"/>
        <v>1.4482981664981105</v>
      </c>
      <c r="Z15" s="63">
        <f t="shared" si="6"/>
        <v>1.4845056206605631</v>
      </c>
      <c r="AA15" s="63">
        <f t="shared" si="6"/>
        <v>1.521618261177077</v>
      </c>
      <c r="AB15" s="63">
        <f t="shared" si="6"/>
        <v>1.559658717706504</v>
      </c>
      <c r="AC15" s="63">
        <f t="shared" si="6"/>
        <v>1.5986501856491666</v>
      </c>
      <c r="AD15" s="63">
        <f t="shared" si="6"/>
        <v>1.6386164402903955</v>
      </c>
      <c r="AE15" s="63">
        <f t="shared" si="6"/>
        <v>1.6795818512976552</v>
      </c>
      <c r="AF15" s="63">
        <f t="shared" si="6"/>
        <v>1.7215713975800966</v>
      </c>
      <c r="AG15" s="63">
        <f t="shared" si="6"/>
        <v>1.7646106825195991</v>
      </c>
      <c r="AH15" s="63">
        <f t="shared" si="6"/>
        <v>1.8087259495825889</v>
      </c>
      <c r="AI15" s="63">
        <f t="shared" si="6"/>
        <v>1.8539440983221533</v>
      </c>
      <c r="AJ15" s="63">
        <f t="shared" si="6"/>
        <v>1.9002927007802071</v>
      </c>
      <c r="AK15" s="63">
        <f t="shared" si="6"/>
        <v>1.9478000182997122</v>
      </c>
      <c r="AL15" s="63">
        <f t="shared" si="6"/>
        <v>1.9964950187572048</v>
      </c>
    </row>
    <row r="16" spans="1:38" s="8" customFormat="1" x14ac:dyDescent="0.25">
      <c r="A16" s="56"/>
      <c r="B16" s="56"/>
      <c r="C16" s="64"/>
      <c r="D16" s="64"/>
      <c r="E16" s="64"/>
      <c r="F16" s="64"/>
      <c r="G16" s="64"/>
      <c r="H16" s="64"/>
      <c r="I16" s="65"/>
      <c r="J16" s="62" t="s">
        <v>22</v>
      </c>
      <c r="K16" s="63">
        <f>(1+$I$14)^K18</f>
        <v>1.0367</v>
      </c>
      <c r="L16" s="63">
        <f t="shared" ref="L16:AL16" si="7">(1+$I$14)^L18</f>
        <v>1.0747468899999999</v>
      </c>
      <c r="M16" s="63">
        <f t="shared" si="7"/>
        <v>1.1141901008629997</v>
      </c>
      <c r="N16" s="63">
        <f t="shared" si="7"/>
        <v>1.1550808775646719</v>
      </c>
      <c r="O16" s="63">
        <f t="shared" si="7"/>
        <v>1.1974723457712952</v>
      </c>
      <c r="P16" s="63">
        <f t="shared" si="7"/>
        <v>1.2414195808611017</v>
      </c>
      <c r="Q16" s="63">
        <f t="shared" si="7"/>
        <v>1.2869796794787041</v>
      </c>
      <c r="R16" s="63">
        <f t="shared" si="7"/>
        <v>1.3342118337155726</v>
      </c>
      <c r="S16" s="63">
        <f t="shared" si="7"/>
        <v>1.383177408012934</v>
      </c>
      <c r="T16" s="63">
        <f t="shared" si="7"/>
        <v>1.4339400188870086</v>
      </c>
      <c r="U16" s="63">
        <f t="shared" si="7"/>
        <v>1.4865656175801616</v>
      </c>
      <c r="V16" s="63">
        <f t="shared" si="7"/>
        <v>1.5411225757453537</v>
      </c>
      <c r="W16" s="63">
        <f t="shared" si="7"/>
        <v>1.5976817742752081</v>
      </c>
      <c r="X16" s="63">
        <f t="shared" si="7"/>
        <v>1.6563166953911082</v>
      </c>
      <c r="Y16" s="63">
        <f t="shared" si="7"/>
        <v>1.7171035181119616</v>
      </c>
      <c r="Z16" s="63">
        <f t="shared" si="7"/>
        <v>1.7801212172266707</v>
      </c>
      <c r="AA16" s="63">
        <f t="shared" si="7"/>
        <v>1.8454516658988895</v>
      </c>
      <c r="AB16" s="63">
        <f t="shared" si="7"/>
        <v>1.9131797420373786</v>
      </c>
      <c r="AC16" s="63">
        <f t="shared" si="7"/>
        <v>1.9833934385701502</v>
      </c>
      <c r="AD16" s="63">
        <f t="shared" si="7"/>
        <v>2.056183977765675</v>
      </c>
      <c r="AE16" s="63">
        <f t="shared" si="7"/>
        <v>2.1316459297496748</v>
      </c>
      <c r="AF16" s="63">
        <f t="shared" si="7"/>
        <v>2.2098773353714876</v>
      </c>
      <c r="AG16" s="63">
        <f t="shared" si="7"/>
        <v>2.2909798335796214</v>
      </c>
      <c r="AH16" s="63">
        <f t="shared" si="7"/>
        <v>2.3750587934719936</v>
      </c>
      <c r="AI16" s="63">
        <f t="shared" si="7"/>
        <v>2.4622234511924153</v>
      </c>
      <c r="AJ16" s="63">
        <f t="shared" si="7"/>
        <v>2.5525870518511771</v>
      </c>
      <c r="AK16" s="63">
        <f t="shared" si="7"/>
        <v>2.6462669966541146</v>
      </c>
      <c r="AL16" s="63">
        <f t="shared" si="7"/>
        <v>2.7433849954313212</v>
      </c>
    </row>
    <row r="17" spans="1:38" s="8" customFormat="1" ht="19.5" customHeight="1" x14ac:dyDescent="0.25">
      <c r="A17" s="1"/>
      <c r="B17" s="2"/>
      <c r="C17" s="3"/>
      <c r="D17" s="3"/>
      <c r="E17" s="3"/>
      <c r="F17" s="3"/>
      <c r="G17" s="3"/>
      <c r="H17" s="3"/>
      <c r="I17" s="4"/>
      <c r="J17" s="5" t="s">
        <v>23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s="8" customFormat="1" x14ac:dyDescent="0.25">
      <c r="A18" s="9" t="s">
        <v>24</v>
      </c>
      <c r="B18" s="10"/>
      <c r="C18" s="11"/>
      <c r="D18" s="11"/>
      <c r="E18" s="11"/>
      <c r="F18" s="11"/>
      <c r="G18" s="11"/>
      <c r="H18" s="11"/>
      <c r="I18" s="12"/>
      <c r="J18" s="13"/>
      <c r="K18" s="14">
        <v>1</v>
      </c>
      <c r="L18" s="14">
        <v>2</v>
      </c>
      <c r="M18" s="14">
        <v>3</v>
      </c>
      <c r="N18" s="14">
        <v>4</v>
      </c>
      <c r="O18" s="14">
        <v>5</v>
      </c>
      <c r="P18" s="14">
        <v>6</v>
      </c>
      <c r="Q18" s="14">
        <v>7</v>
      </c>
      <c r="R18" s="14">
        <v>8</v>
      </c>
      <c r="S18" s="14">
        <v>9</v>
      </c>
      <c r="T18" s="14">
        <v>10</v>
      </c>
      <c r="U18" s="14">
        <v>11</v>
      </c>
      <c r="V18" s="14">
        <v>12</v>
      </c>
      <c r="W18" s="14">
        <v>13</v>
      </c>
      <c r="X18" s="14">
        <v>14</v>
      </c>
      <c r="Y18" s="14">
        <v>15</v>
      </c>
      <c r="Z18" s="14">
        <v>16</v>
      </c>
      <c r="AA18" s="14">
        <v>17</v>
      </c>
      <c r="AB18" s="14">
        <v>18</v>
      </c>
      <c r="AC18" s="14">
        <v>19</v>
      </c>
      <c r="AD18" s="14">
        <v>20</v>
      </c>
      <c r="AE18" s="14">
        <v>21</v>
      </c>
      <c r="AF18" s="14">
        <v>22</v>
      </c>
      <c r="AG18" s="14">
        <v>23</v>
      </c>
      <c r="AH18" s="14">
        <v>24</v>
      </c>
      <c r="AI18" s="14">
        <v>25</v>
      </c>
      <c r="AJ18" s="14">
        <v>26</v>
      </c>
      <c r="AK18" s="14">
        <v>27</v>
      </c>
      <c r="AL18" s="14">
        <v>28</v>
      </c>
    </row>
    <row r="19" spans="1:38" s="8" customFormat="1" x14ac:dyDescent="0.25">
      <c r="A19" s="15"/>
      <c r="B19" s="16"/>
      <c r="C19" s="17"/>
      <c r="D19" s="17"/>
      <c r="E19" s="17"/>
      <c r="F19" s="17"/>
      <c r="G19" s="17"/>
      <c r="H19" s="17"/>
      <c r="I19" s="66"/>
      <c r="J19" s="1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1:38" s="8" customFormat="1" x14ac:dyDescent="0.25">
      <c r="A20" s="21"/>
      <c r="B20" s="22" t="s">
        <v>8</v>
      </c>
      <c r="C20" s="23"/>
      <c r="D20" s="67"/>
      <c r="E20" s="67"/>
      <c r="F20" s="67"/>
      <c r="G20" s="67"/>
      <c r="H20" s="67"/>
      <c r="I20" s="68"/>
      <c r="J20" s="69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</row>
    <row r="21" spans="1:38" s="8" customFormat="1" x14ac:dyDescent="0.25">
      <c r="A21" s="29"/>
      <c r="B21" s="39"/>
      <c r="C21" s="32" t="s">
        <v>9</v>
      </c>
      <c r="D21" s="70"/>
      <c r="E21" s="70"/>
      <c r="F21" s="70"/>
      <c r="G21" s="70"/>
      <c r="H21" s="70"/>
      <c r="I21" s="71"/>
      <c r="J21" s="72">
        <f>SUM(K21:AL21)</f>
        <v>1115376.8744949417</v>
      </c>
      <c r="K21" s="38">
        <f>K5*K$15</f>
        <v>27982.499999999996</v>
      </c>
      <c r="L21" s="38">
        <f>L5*L$15</f>
        <v>28682.062499999996</v>
      </c>
      <c r="M21" s="38">
        <f t="shared" ref="M21:AL21" si="8">M5*M$15</f>
        <v>29399.114062499997</v>
      </c>
      <c r="N21" s="38">
        <f t="shared" si="8"/>
        <v>30134.091914062494</v>
      </c>
      <c r="O21" s="38">
        <f t="shared" si="8"/>
        <v>30887.444211914051</v>
      </c>
      <c r="P21" s="38">
        <f t="shared" si="8"/>
        <v>31659.630317211901</v>
      </c>
      <c r="Q21" s="38">
        <f t="shared" si="8"/>
        <v>32451.1210751422</v>
      </c>
      <c r="R21" s="38">
        <f t="shared" si="8"/>
        <v>33262.399102020754</v>
      </c>
      <c r="S21" s="38">
        <f t="shared" si="8"/>
        <v>34093.959079571265</v>
      </c>
      <c r="T21" s="38">
        <f>T5*T$15</f>
        <v>34946.308056560549</v>
      </c>
      <c r="U21" s="38">
        <f t="shared" si="8"/>
        <v>35819.965757974562</v>
      </c>
      <c r="V21" s="38">
        <f t="shared" si="8"/>
        <v>36715.464901923922</v>
      </c>
      <c r="W21" s="38">
        <f t="shared" si="8"/>
        <v>37633.351524472018</v>
      </c>
      <c r="X21" s="38">
        <f t="shared" si="8"/>
        <v>38574.185312583817</v>
      </c>
      <c r="Y21" s="38">
        <f t="shared" si="8"/>
        <v>39538.539945398414</v>
      </c>
      <c r="Z21" s="38">
        <f t="shared" si="8"/>
        <v>40527.003444033377</v>
      </c>
      <c r="AA21" s="38">
        <f t="shared" si="8"/>
        <v>41540.178530134202</v>
      </c>
      <c r="AB21" s="38">
        <f t="shared" si="8"/>
        <v>42578.682993387556</v>
      </c>
      <c r="AC21" s="38">
        <f t="shared" si="8"/>
        <v>43643.150068222247</v>
      </c>
      <c r="AD21" s="38">
        <f t="shared" si="8"/>
        <v>44734.228819927797</v>
      </c>
      <c r="AE21" s="38">
        <f t="shared" si="8"/>
        <v>45852.584540425989</v>
      </c>
      <c r="AF21" s="38">
        <f t="shared" si="8"/>
        <v>46998.89915393664</v>
      </c>
      <c r="AG21" s="38">
        <f t="shared" si="8"/>
        <v>48173.871632785056</v>
      </c>
      <c r="AH21" s="38">
        <f t="shared" si="8"/>
        <v>49378.218423604674</v>
      </c>
      <c r="AI21" s="38">
        <f t="shared" si="8"/>
        <v>50612.673884194788</v>
      </c>
      <c r="AJ21" s="38">
        <f t="shared" si="8"/>
        <v>51877.990731299651</v>
      </c>
      <c r="AK21" s="38">
        <f t="shared" si="8"/>
        <v>53174.940499582139</v>
      </c>
      <c r="AL21" s="38">
        <f t="shared" si="8"/>
        <v>54504.314012071693</v>
      </c>
    </row>
    <row r="22" spans="1:38" s="8" customFormat="1" x14ac:dyDescent="0.25">
      <c r="A22" s="29"/>
      <c r="B22" s="39"/>
      <c r="C22" s="32" t="s">
        <v>11</v>
      </c>
      <c r="D22" s="70"/>
      <c r="E22" s="70"/>
      <c r="F22" s="70"/>
      <c r="G22" s="70"/>
      <c r="H22" s="70"/>
      <c r="I22" s="73"/>
      <c r="J22" s="72">
        <f t="shared" ref="J22:J27" si="9">SUM(K22:AL22)</f>
        <v>1133762.2075910124</v>
      </c>
      <c r="K22" s="38">
        <f t="shared" ref="K22:AL25" si="10">K6*K$15</f>
        <v>28443.749999999996</v>
      </c>
      <c r="L22" s="38">
        <f t="shared" si="10"/>
        <v>29154.843749999996</v>
      </c>
      <c r="M22" s="38">
        <f t="shared" si="10"/>
        <v>29883.714843749996</v>
      </c>
      <c r="N22" s="38">
        <f t="shared" si="10"/>
        <v>30630.807714843744</v>
      </c>
      <c r="O22" s="38">
        <f t="shared" si="10"/>
        <v>31396.577907714833</v>
      </c>
      <c r="P22" s="38">
        <f t="shared" si="10"/>
        <v>32181.492355407703</v>
      </c>
      <c r="Q22" s="38">
        <f t="shared" si="10"/>
        <v>32986.029664292895</v>
      </c>
      <c r="R22" s="38">
        <f t="shared" si="10"/>
        <v>33810.680405900217</v>
      </c>
      <c r="S22" s="38">
        <f t="shared" si="10"/>
        <v>34655.947416047718</v>
      </c>
      <c r="T22" s="38">
        <f t="shared" si="10"/>
        <v>35522.346101448908</v>
      </c>
      <c r="U22" s="38">
        <f t="shared" si="10"/>
        <v>36410.404753985131</v>
      </c>
      <c r="V22" s="38">
        <f t="shared" si="10"/>
        <v>37320.664872834757</v>
      </c>
      <c r="W22" s="38">
        <f t="shared" si="10"/>
        <v>38253.681494655626</v>
      </c>
      <c r="X22" s="38">
        <f t="shared" si="10"/>
        <v>39210.023532022009</v>
      </c>
      <c r="Y22" s="38">
        <f t="shared" si="10"/>
        <v>40190.274120322567</v>
      </c>
      <c r="Z22" s="38">
        <f t="shared" si="10"/>
        <v>41195.030973330628</v>
      </c>
      <c r="AA22" s="38">
        <f t="shared" si="10"/>
        <v>42224.906747663888</v>
      </c>
      <c r="AB22" s="38">
        <f t="shared" si="10"/>
        <v>43280.529416355486</v>
      </c>
      <c r="AC22" s="38">
        <f t="shared" si="10"/>
        <v>44362.542651764372</v>
      </c>
      <c r="AD22" s="38">
        <f t="shared" si="10"/>
        <v>45471.606218058478</v>
      </c>
      <c r="AE22" s="38">
        <f t="shared" si="10"/>
        <v>46608.396373509931</v>
      </c>
      <c r="AF22" s="38">
        <f t="shared" si="10"/>
        <v>47773.606282847679</v>
      </c>
      <c r="AG22" s="38">
        <f t="shared" si="10"/>
        <v>48967.946439918873</v>
      </c>
      <c r="AH22" s="38">
        <f t="shared" si="10"/>
        <v>50192.145100916845</v>
      </c>
      <c r="AI22" s="38">
        <f t="shared" si="10"/>
        <v>51446.948728439755</v>
      </c>
      <c r="AJ22" s="38">
        <f t="shared" si="10"/>
        <v>52733.122446650748</v>
      </c>
      <c r="AK22" s="38">
        <f t="shared" si="10"/>
        <v>54051.450507817011</v>
      </c>
      <c r="AL22" s="38">
        <f t="shared" si="10"/>
        <v>55402.736770512434</v>
      </c>
    </row>
    <row r="23" spans="1:38" s="8" customFormat="1" x14ac:dyDescent="0.25">
      <c r="A23" s="29"/>
      <c r="B23" s="39"/>
      <c r="C23" s="32" t="s">
        <v>12</v>
      </c>
      <c r="D23" s="70"/>
      <c r="E23" s="70"/>
      <c r="F23" s="70"/>
      <c r="G23" s="70"/>
      <c r="H23" s="70"/>
      <c r="I23" s="73"/>
      <c r="J23" s="72">
        <f t="shared" si="9"/>
        <v>478018.66049783217</v>
      </c>
      <c r="K23" s="38">
        <f t="shared" si="10"/>
        <v>11992.499999999998</v>
      </c>
      <c r="L23" s="38">
        <f t="shared" si="10"/>
        <v>12292.312499999998</v>
      </c>
      <c r="M23" s="38">
        <f t="shared" si="10"/>
        <v>12599.620312499999</v>
      </c>
      <c r="N23" s="38">
        <f t="shared" si="10"/>
        <v>12914.610820312497</v>
      </c>
      <c r="O23" s="38">
        <f t="shared" si="10"/>
        <v>13237.476090820308</v>
      </c>
      <c r="P23" s="38">
        <f t="shared" si="10"/>
        <v>13568.412993090815</v>
      </c>
      <c r="Q23" s="38">
        <f t="shared" si="10"/>
        <v>13907.623317918085</v>
      </c>
      <c r="R23" s="38">
        <f t="shared" si="10"/>
        <v>14255.313900866036</v>
      </c>
      <c r="S23" s="38">
        <f t="shared" si="10"/>
        <v>14611.696748387685</v>
      </c>
      <c r="T23" s="38">
        <f t="shared" si="10"/>
        <v>14976.989167097378</v>
      </c>
      <c r="U23" s="38">
        <f t="shared" si="10"/>
        <v>15351.413896274813</v>
      </c>
      <c r="V23" s="38">
        <f t="shared" si="10"/>
        <v>15735.199243681682</v>
      </c>
      <c r="W23" s="38">
        <f t="shared" si="10"/>
        <v>16128.579224773723</v>
      </c>
      <c r="X23" s="38">
        <f t="shared" si="10"/>
        <v>16531.793705393062</v>
      </c>
      <c r="Y23" s="38">
        <f t="shared" si="10"/>
        <v>16945.088548027892</v>
      </c>
      <c r="Z23" s="38">
        <f t="shared" si="10"/>
        <v>17368.715761728588</v>
      </c>
      <c r="AA23" s="38">
        <f t="shared" si="10"/>
        <v>17802.933655771802</v>
      </c>
      <c r="AB23" s="38">
        <f t="shared" si="10"/>
        <v>18248.006997166096</v>
      </c>
      <c r="AC23" s="38">
        <f t="shared" si="10"/>
        <v>18704.207172095248</v>
      </c>
      <c r="AD23" s="38">
        <f t="shared" si="10"/>
        <v>19171.812351397628</v>
      </c>
      <c r="AE23" s="38">
        <f t="shared" si="10"/>
        <v>19651.107660182566</v>
      </c>
      <c r="AF23" s="38">
        <f t="shared" si="10"/>
        <v>20142.385351687131</v>
      </c>
      <c r="AG23" s="38">
        <f t="shared" si="10"/>
        <v>20645.944985479309</v>
      </c>
      <c r="AH23" s="38">
        <f t="shared" si="10"/>
        <v>21162.093610116292</v>
      </c>
      <c r="AI23" s="38">
        <f t="shared" si="10"/>
        <v>21691.145950369195</v>
      </c>
      <c r="AJ23" s="38">
        <f t="shared" si="10"/>
        <v>22233.424599128422</v>
      </c>
      <c r="AK23" s="38">
        <f t="shared" si="10"/>
        <v>22789.260214106631</v>
      </c>
      <c r="AL23" s="38">
        <f t="shared" si="10"/>
        <v>23358.991719459296</v>
      </c>
    </row>
    <row r="24" spans="1:38" s="8" customFormat="1" x14ac:dyDescent="0.25">
      <c r="A24" s="29"/>
      <c r="B24" s="39"/>
      <c r="C24" s="32" t="s">
        <v>13</v>
      </c>
      <c r="D24" s="70"/>
      <c r="E24" s="70"/>
      <c r="F24" s="70"/>
      <c r="G24" s="70"/>
      <c r="H24" s="70"/>
      <c r="I24" s="73"/>
      <c r="J24" s="72">
        <f t="shared" si="9"/>
        <v>306422.21826784115</v>
      </c>
      <c r="K24" s="38">
        <f t="shared" si="10"/>
        <v>7687.4999999999991</v>
      </c>
      <c r="L24" s="38">
        <f t="shared" si="10"/>
        <v>7879.6874999999991</v>
      </c>
      <c r="M24" s="38">
        <f t="shared" si="10"/>
        <v>8076.6796874999991</v>
      </c>
      <c r="N24" s="38">
        <f t="shared" si="10"/>
        <v>8278.5966796874982</v>
      </c>
      <c r="O24" s="38">
        <f t="shared" si="10"/>
        <v>8485.561596679685</v>
      </c>
      <c r="P24" s="38">
        <f>P8*P$15</f>
        <v>8697.7006365966772</v>
      </c>
      <c r="Q24" s="38">
        <f t="shared" si="10"/>
        <v>8915.1431525115931</v>
      </c>
      <c r="R24" s="38">
        <f t="shared" si="10"/>
        <v>9138.0217313243829</v>
      </c>
      <c r="S24" s="38">
        <f t="shared" si="10"/>
        <v>9366.4722746074913</v>
      </c>
      <c r="T24" s="38">
        <f t="shared" si="10"/>
        <v>9600.6340814726773</v>
      </c>
      <c r="U24" s="38">
        <f t="shared" si="10"/>
        <v>9840.6499335094941</v>
      </c>
      <c r="V24" s="38">
        <f t="shared" si="10"/>
        <v>10086.666181847231</v>
      </c>
      <c r="W24" s="38">
        <f t="shared" si="10"/>
        <v>10338.832836393412</v>
      </c>
      <c r="X24" s="38">
        <f t="shared" si="10"/>
        <v>10597.303657303246</v>
      </c>
      <c r="Y24" s="38">
        <f t="shared" si="10"/>
        <v>10862.23624873583</v>
      </c>
      <c r="Z24" s="38">
        <f t="shared" si="10"/>
        <v>11133.792154954224</v>
      </c>
      <c r="AA24" s="38">
        <f t="shared" si="10"/>
        <v>11412.136958828078</v>
      </c>
      <c r="AB24" s="38">
        <f t="shared" si="10"/>
        <v>11697.440382798781</v>
      </c>
      <c r="AC24" s="38">
        <f t="shared" si="10"/>
        <v>11989.876392368749</v>
      </c>
      <c r="AD24" s="38">
        <f t="shared" si="10"/>
        <v>12289.623302177966</v>
      </c>
      <c r="AE24" s="38">
        <f t="shared" si="10"/>
        <v>12596.863884732415</v>
      </c>
      <c r="AF24" s="38">
        <f t="shared" si="10"/>
        <v>12911.785481850724</v>
      </c>
      <c r="AG24" s="38">
        <f t="shared" si="10"/>
        <v>13234.580118896993</v>
      </c>
      <c r="AH24" s="38">
        <f t="shared" si="10"/>
        <v>13565.444621869417</v>
      </c>
      <c r="AI24" s="38">
        <f t="shared" si="10"/>
        <v>13904.58073741615</v>
      </c>
      <c r="AJ24" s="38">
        <f t="shared" si="10"/>
        <v>14252.195255851553</v>
      </c>
      <c r="AK24" s="38">
        <f t="shared" si="10"/>
        <v>14608.500137247842</v>
      </c>
      <c r="AL24" s="38">
        <f t="shared" si="10"/>
        <v>14973.712640679036</v>
      </c>
    </row>
    <row r="25" spans="1:38" s="8" customFormat="1" x14ac:dyDescent="0.25">
      <c r="A25" s="29"/>
      <c r="B25" s="39"/>
      <c r="C25" s="32" t="s">
        <v>14</v>
      </c>
      <c r="D25" s="70"/>
      <c r="E25" s="70"/>
      <c r="F25" s="70"/>
      <c r="G25" s="70"/>
      <c r="H25" s="70"/>
      <c r="I25" s="71"/>
      <c r="J25" s="72">
        <f t="shared" si="9"/>
        <v>81712.591538090972</v>
      </c>
      <c r="K25" s="38">
        <f t="shared" si="10"/>
        <v>2050</v>
      </c>
      <c r="L25" s="38">
        <f t="shared" si="10"/>
        <v>2101.25</v>
      </c>
      <c r="M25" s="38">
        <f t="shared" si="10"/>
        <v>2153.7812499999995</v>
      </c>
      <c r="N25" s="38">
        <f t="shared" si="10"/>
        <v>2207.6257812499994</v>
      </c>
      <c r="O25" s="38">
        <f t="shared" si="10"/>
        <v>2262.8164257812491</v>
      </c>
      <c r="P25" s="38">
        <f t="shared" si="10"/>
        <v>2319.3868364257805</v>
      </c>
      <c r="Q25" s="38">
        <f t="shared" si="10"/>
        <v>2377.3715073364251</v>
      </c>
      <c r="R25" s="38">
        <f t="shared" si="10"/>
        <v>2436.8057950198354</v>
      </c>
      <c r="S25" s="38">
        <f t="shared" si="10"/>
        <v>2497.7259398953311</v>
      </c>
      <c r="T25" s="38">
        <f t="shared" si="10"/>
        <v>2560.169088392714</v>
      </c>
      <c r="U25" s="38">
        <f t="shared" si="10"/>
        <v>2624.1733156025321</v>
      </c>
      <c r="V25" s="38">
        <f t="shared" si="10"/>
        <v>2689.7776484925948</v>
      </c>
      <c r="W25" s="38">
        <f t="shared" si="10"/>
        <v>2757.0220897049098</v>
      </c>
      <c r="X25" s="38">
        <f t="shared" si="10"/>
        <v>2825.9476419475322</v>
      </c>
      <c r="Y25" s="38">
        <f t="shared" si="10"/>
        <v>2896.596332996221</v>
      </c>
      <c r="Z25" s="38">
        <f t="shared" si="10"/>
        <v>2969.0112413211264</v>
      </c>
      <c r="AA25" s="38">
        <f t="shared" si="10"/>
        <v>3043.2365223541542</v>
      </c>
      <c r="AB25" s="38">
        <f t="shared" si="10"/>
        <v>3119.3174354130078</v>
      </c>
      <c r="AC25" s="38">
        <f t="shared" si="10"/>
        <v>3197.3003712983332</v>
      </c>
      <c r="AD25" s="38">
        <f t="shared" si="10"/>
        <v>3277.2328805807911</v>
      </c>
      <c r="AE25" s="38">
        <f t="shared" si="10"/>
        <v>3359.1637025953105</v>
      </c>
      <c r="AF25" s="38">
        <f t="shared" si="10"/>
        <v>3443.1427951601931</v>
      </c>
      <c r="AG25" s="38">
        <f t="shared" si="10"/>
        <v>3529.2213650391982</v>
      </c>
      <c r="AH25" s="38">
        <f t="shared" si="10"/>
        <v>3617.451899165178</v>
      </c>
      <c r="AI25" s="38">
        <f t="shared" si="10"/>
        <v>3707.8881966443068</v>
      </c>
      <c r="AJ25" s="38">
        <f t="shared" si="10"/>
        <v>3800.5854015604141</v>
      </c>
      <c r="AK25" s="38">
        <f t="shared" si="10"/>
        <v>3895.6000365994241</v>
      </c>
      <c r="AL25" s="38">
        <f t="shared" si="10"/>
        <v>3992.9900375144098</v>
      </c>
    </row>
    <row r="26" spans="1:38" s="8" customFormat="1" x14ac:dyDescent="0.25">
      <c r="A26" s="29"/>
      <c r="B26" s="39"/>
      <c r="C26" s="32" t="s">
        <v>16</v>
      </c>
      <c r="D26" s="70"/>
      <c r="E26" s="70"/>
      <c r="F26" s="70"/>
      <c r="G26" s="70"/>
      <c r="H26" s="70"/>
      <c r="I26" s="71"/>
      <c r="J26" s="72">
        <f t="shared" si="9"/>
        <v>2643089.8897292977</v>
      </c>
      <c r="K26" s="74">
        <f>K10*K$16</f>
        <v>55639.688999999998</v>
      </c>
      <c r="L26" s="74">
        <f t="shared" ref="L26:AL26" si="11">L10*L$16</f>
        <v>57681.665586299998</v>
      </c>
      <c r="M26" s="74">
        <f t="shared" si="11"/>
        <v>59798.582713317199</v>
      </c>
      <c r="N26" s="74">
        <f t="shared" si="11"/>
        <v>61993.190698895945</v>
      </c>
      <c r="O26" s="74">
        <f t="shared" si="11"/>
        <v>64268.340797545417</v>
      </c>
      <c r="P26" s="74">
        <f t="shared" si="11"/>
        <v>66626.988904815327</v>
      </c>
      <c r="Q26" s="74">
        <f t="shared" si="11"/>
        <v>69072.19939762204</v>
      </c>
      <c r="R26" s="74">
        <f t="shared" si="11"/>
        <v>71607.149115514781</v>
      </c>
      <c r="S26" s="74">
        <f t="shared" si="11"/>
        <v>74235.131488054161</v>
      </c>
      <c r="T26" s="74">
        <f t="shared" si="11"/>
        <v>76959.560813665754</v>
      </c>
      <c r="U26" s="74">
        <f t="shared" si="11"/>
        <v>79783.976695527279</v>
      </c>
      <c r="V26" s="74">
        <f t="shared" si="11"/>
        <v>82712.048640253139</v>
      </c>
      <c r="W26" s="74">
        <f t="shared" si="11"/>
        <v>85747.580825350422</v>
      </c>
      <c r="X26" s="74">
        <f t="shared" si="11"/>
        <v>88894.517041640778</v>
      </c>
      <c r="Y26" s="74">
        <f t="shared" si="11"/>
        <v>92156.945817068976</v>
      </c>
      <c r="Z26" s="74">
        <f t="shared" si="11"/>
        <v>95539.105728555412</v>
      </c>
      <c r="AA26" s="74">
        <f t="shared" si="11"/>
        <v>99045.390908793401</v>
      </c>
      <c r="AB26" s="74">
        <f t="shared" si="11"/>
        <v>102680.35675514612</v>
      </c>
      <c r="AC26" s="74">
        <f t="shared" si="11"/>
        <v>106448.72584805996</v>
      </c>
      <c r="AD26" s="74">
        <f t="shared" si="11"/>
        <v>110355.39408668378</v>
      </c>
      <c r="AE26" s="74">
        <f t="shared" si="11"/>
        <v>114405.43704966505</v>
      </c>
      <c r="AF26" s="74">
        <f t="shared" si="11"/>
        <v>118604.11658938773</v>
      </c>
      <c r="AG26" s="74">
        <f t="shared" si="11"/>
        <v>122956.88766821829</v>
      </c>
      <c r="AH26" s="74">
        <f t="shared" si="11"/>
        <v>127469.4054456419</v>
      </c>
      <c r="AI26" s="74">
        <f t="shared" si="11"/>
        <v>132147.53262549694</v>
      </c>
      <c r="AJ26" s="74">
        <f t="shared" si="11"/>
        <v>136997.34707285266</v>
      </c>
      <c r="AK26" s="74">
        <f t="shared" si="11"/>
        <v>142025.14971042634</v>
      </c>
      <c r="AL26" s="74">
        <f t="shared" si="11"/>
        <v>147237.472704799</v>
      </c>
    </row>
    <row r="27" spans="1:38" s="8" customFormat="1" ht="15.75" thickBot="1" x14ac:dyDescent="0.3">
      <c r="A27" s="29"/>
      <c r="B27" s="39"/>
      <c r="C27" s="41" t="s">
        <v>17</v>
      </c>
      <c r="D27" s="75"/>
      <c r="E27" s="75"/>
      <c r="F27" s="75"/>
      <c r="G27" s="75"/>
      <c r="H27" s="75"/>
      <c r="I27" s="71"/>
      <c r="J27" s="72">
        <f t="shared" si="9"/>
        <v>694557.02807377325</v>
      </c>
      <c r="K27" s="38">
        <f t="shared" ref="K27:AL27" si="12">K11*K$15</f>
        <v>17425</v>
      </c>
      <c r="L27" s="38">
        <f t="shared" si="12"/>
        <v>17860.625</v>
      </c>
      <c r="M27" s="38">
        <f t="shared" si="12"/>
        <v>18307.140624999996</v>
      </c>
      <c r="N27" s="38">
        <f t="shared" si="12"/>
        <v>18764.819140624997</v>
      </c>
      <c r="O27" s="38">
        <f t="shared" si="12"/>
        <v>19233.939619140619</v>
      </c>
      <c r="P27" s="38">
        <f t="shared" si="12"/>
        <v>19714.788109619134</v>
      </c>
      <c r="Q27" s="38">
        <f t="shared" si="12"/>
        <v>20207.657812359612</v>
      </c>
      <c r="R27" s="38">
        <f t="shared" si="12"/>
        <v>20712.8492576686</v>
      </c>
      <c r="S27" s="38">
        <f t="shared" si="12"/>
        <v>21230.670489110311</v>
      </c>
      <c r="T27" s="38">
        <f t="shared" si="12"/>
        <v>21761.437251338069</v>
      </c>
      <c r="U27" s="38">
        <f t="shared" si="12"/>
        <v>22305.473182621521</v>
      </c>
      <c r="V27" s="38">
        <f t="shared" si="12"/>
        <v>22863.110012187059</v>
      </c>
      <c r="W27" s="38">
        <f t="shared" si="12"/>
        <v>23434.687762491732</v>
      </c>
      <c r="X27" s="38">
        <f t="shared" si="12"/>
        <v>24020.554956554024</v>
      </c>
      <c r="Y27" s="38">
        <f t="shared" si="12"/>
        <v>24621.068830467877</v>
      </c>
      <c r="Z27" s="38">
        <f t="shared" si="12"/>
        <v>25236.595551229573</v>
      </c>
      <c r="AA27" s="38">
        <f t="shared" si="12"/>
        <v>25867.510440010308</v>
      </c>
      <c r="AB27" s="38">
        <f t="shared" si="12"/>
        <v>26514.198201010568</v>
      </c>
      <c r="AC27" s="38">
        <f t="shared" si="12"/>
        <v>27177.053156035832</v>
      </c>
      <c r="AD27" s="38">
        <f t="shared" si="12"/>
        <v>27856.479484936724</v>
      </c>
      <c r="AE27" s="38">
        <f t="shared" si="12"/>
        <v>28552.891472060139</v>
      </c>
      <c r="AF27" s="38">
        <f t="shared" si="12"/>
        <v>29266.713758861642</v>
      </c>
      <c r="AG27" s="38">
        <f t="shared" si="12"/>
        <v>29998.381602833186</v>
      </c>
      <c r="AH27" s="38">
        <f t="shared" si="12"/>
        <v>30748.341142904013</v>
      </c>
      <c r="AI27" s="38">
        <f t="shared" si="12"/>
        <v>31517.049671476609</v>
      </c>
      <c r="AJ27" s="38">
        <f t="shared" si="12"/>
        <v>32304.975913263519</v>
      </c>
      <c r="AK27" s="38">
        <f t="shared" si="12"/>
        <v>33112.600311095106</v>
      </c>
      <c r="AL27" s="38">
        <f t="shared" si="12"/>
        <v>33940.415318872481</v>
      </c>
    </row>
    <row r="28" spans="1:38" s="8" customFormat="1" ht="15.75" thickBot="1" x14ac:dyDescent="0.3">
      <c r="A28" s="44"/>
      <c r="B28" s="45"/>
      <c r="C28" s="76" t="s">
        <v>18</v>
      </c>
      <c r="D28" s="47"/>
      <c r="E28" s="47"/>
      <c r="F28" s="47"/>
      <c r="G28" s="47"/>
      <c r="H28" s="47"/>
      <c r="I28" s="77"/>
      <c r="J28" s="50">
        <f>SUM(J21:J27)</f>
        <v>6452939.47019279</v>
      </c>
      <c r="K28" s="51">
        <f>SUM(K21:K27)</f>
        <v>151220.93899999998</v>
      </c>
      <c r="L28" s="51">
        <f t="shared" ref="L28:AL28" si="13">SUM(L21:L27)</f>
        <v>155652.44683629999</v>
      </c>
      <c r="M28" s="51">
        <f t="shared" si="13"/>
        <v>160218.63349456718</v>
      </c>
      <c r="N28" s="51">
        <f t="shared" si="13"/>
        <v>164923.74274967716</v>
      </c>
      <c r="O28" s="51">
        <f t="shared" si="13"/>
        <v>169772.15664959615</v>
      </c>
      <c r="P28" s="51">
        <f t="shared" si="13"/>
        <v>174768.40015316734</v>
      </c>
      <c r="Q28" s="51">
        <f t="shared" si="13"/>
        <v>179917.14592718286</v>
      </c>
      <c r="R28" s="51">
        <f t="shared" si="13"/>
        <v>185223.21930831461</v>
      </c>
      <c r="S28" s="51">
        <f t="shared" si="13"/>
        <v>190691.60343567395</v>
      </c>
      <c r="T28" s="51">
        <f t="shared" si="13"/>
        <v>196327.44455997602</v>
      </c>
      <c r="U28" s="51">
        <f t="shared" si="13"/>
        <v>202136.05753549532</v>
      </c>
      <c r="V28" s="51">
        <f t="shared" si="13"/>
        <v>208122.93150122042</v>
      </c>
      <c r="W28" s="51">
        <f t="shared" si="13"/>
        <v>214293.73575784185</v>
      </c>
      <c r="X28" s="51">
        <f t="shared" si="13"/>
        <v>220654.32584744447</v>
      </c>
      <c r="Y28" s="51">
        <f t="shared" si="13"/>
        <v>227210.74984301778</v>
      </c>
      <c r="Z28" s="51">
        <f t="shared" si="13"/>
        <v>233969.25485515295</v>
      </c>
      <c r="AA28" s="51">
        <f t="shared" si="13"/>
        <v>240936.29376355585</v>
      </c>
      <c r="AB28" s="51">
        <f t="shared" si="13"/>
        <v>248118.53218127761</v>
      </c>
      <c r="AC28" s="51">
        <f t="shared" si="13"/>
        <v>255522.85565984476</v>
      </c>
      <c r="AD28" s="51">
        <f t="shared" si="13"/>
        <v>263156.37714376318</v>
      </c>
      <c r="AE28" s="51">
        <f t="shared" si="13"/>
        <v>271026.4446831714</v>
      </c>
      <c r="AF28" s="51">
        <f t="shared" si="13"/>
        <v>279140.64941373171</v>
      </c>
      <c r="AG28" s="51">
        <f t="shared" si="13"/>
        <v>287506.8338131709</v>
      </c>
      <c r="AH28" s="51">
        <f t="shared" si="13"/>
        <v>296133.10024421831</v>
      </c>
      <c r="AI28" s="51">
        <f t="shared" si="13"/>
        <v>305027.81979403773</v>
      </c>
      <c r="AJ28" s="51">
        <f t="shared" si="13"/>
        <v>314199.64142060699</v>
      </c>
      <c r="AK28" s="51">
        <f t="shared" si="13"/>
        <v>323657.50141687447</v>
      </c>
      <c r="AL28" s="51">
        <f t="shared" si="13"/>
        <v>333410.63320390839</v>
      </c>
    </row>
    <row r="29" spans="1:38" s="8" customFormat="1" x14ac:dyDescent="0.25">
      <c r="A29" s="39"/>
      <c r="B29" s="39"/>
      <c r="C29" s="52"/>
      <c r="D29" s="52"/>
      <c r="E29" s="52"/>
      <c r="F29" s="52"/>
      <c r="G29" s="52"/>
      <c r="H29" s="52"/>
      <c r="I29" s="53" t="s">
        <v>25</v>
      </c>
      <c r="J29" s="54">
        <f>SUM(K28:AL28)</f>
        <v>6452939.4701927891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</row>
    <row r="30" spans="1:38" ht="15.75" thickBot="1" x14ac:dyDescent="0.3"/>
    <row r="31" spans="1:38" s="8" customFormat="1" ht="15.75" thickBot="1" x14ac:dyDescent="0.3">
      <c r="A31" s="56"/>
      <c r="B31" s="56"/>
      <c r="C31" s="57" t="s">
        <v>26</v>
      </c>
      <c r="D31" s="58"/>
      <c r="E31" s="58"/>
      <c r="F31" s="58"/>
      <c r="G31" s="58"/>
      <c r="H31" s="58"/>
      <c r="I31" s="59">
        <v>5.7500000000000002E-2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1"/>
    </row>
    <row r="32" spans="1:38" s="8" customFormat="1" x14ac:dyDescent="0.25">
      <c r="A32" s="56"/>
      <c r="B32" s="56"/>
      <c r="C32" s="64"/>
      <c r="D32" s="64"/>
      <c r="E32" s="64"/>
      <c r="F32" s="64"/>
      <c r="G32" s="64"/>
      <c r="H32" s="64"/>
      <c r="I32" s="65"/>
      <c r="J32" s="62" t="s">
        <v>27</v>
      </c>
      <c r="K32" s="63">
        <f>1/((1+$I$31)^K34)</f>
        <v>0.94562647754137108</v>
      </c>
      <c r="L32" s="63">
        <f t="shared" ref="L32:AL32" si="14">1/((1+$I$31)^L34)</f>
        <v>0.8942094350273011</v>
      </c>
      <c r="M32" s="63">
        <f t="shared" si="14"/>
        <v>0.84558811822912627</v>
      </c>
      <c r="N32" s="63">
        <f t="shared" si="14"/>
        <v>0.7996105136918451</v>
      </c>
      <c r="O32" s="63">
        <f t="shared" si="14"/>
        <v>0.75613287346746572</v>
      </c>
      <c r="P32" s="63">
        <f t="shared" si="14"/>
        <v>0.71501926569027474</v>
      </c>
      <c r="Q32" s="63">
        <f t="shared" si="14"/>
        <v>0.67614114958891225</v>
      </c>
      <c r="R32" s="63">
        <f t="shared" si="14"/>
        <v>0.63937697360653634</v>
      </c>
      <c r="S32" s="63">
        <f t="shared" si="14"/>
        <v>0.60461179537261112</v>
      </c>
      <c r="T32" s="63">
        <f t="shared" si="14"/>
        <v>0.57173692233816642</v>
      </c>
      <c r="U32" s="63">
        <f t="shared" si="14"/>
        <v>0.54064957195098473</v>
      </c>
      <c r="V32" s="63">
        <f t="shared" si="14"/>
        <v>0.51125255030825978</v>
      </c>
      <c r="W32" s="63">
        <f t="shared" si="14"/>
        <v>0.4834539482820423</v>
      </c>
      <c r="X32" s="63">
        <f t="shared" si="14"/>
        <v>0.45716685416741581</v>
      </c>
      <c r="Y32" s="63">
        <f t="shared" si="14"/>
        <v>0.43230908195500312</v>
      </c>
      <c r="Z32" s="63">
        <f t="shared" si="14"/>
        <v>0.40880291437825339</v>
      </c>
      <c r="AA32" s="63">
        <f t="shared" si="14"/>
        <v>0.38657485993215446</v>
      </c>
      <c r="AB32" s="63">
        <f t="shared" si="14"/>
        <v>0.36555542310369216</v>
      </c>
      <c r="AC32" s="63">
        <f t="shared" si="14"/>
        <v>0.34567888709568995</v>
      </c>
      <c r="AD32" s="63">
        <f t="shared" si="14"/>
        <v>0.32688310836471851</v>
      </c>
      <c r="AE32" s="63">
        <f t="shared" si="14"/>
        <v>0.3091093223307031</v>
      </c>
      <c r="AF32" s="63">
        <f t="shared" si="14"/>
        <v>0.29230195965078304</v>
      </c>
      <c r="AG32" s="63">
        <f t="shared" si="14"/>
        <v>0.27640847248300993</v>
      </c>
      <c r="AH32" s="63">
        <f t="shared" si="14"/>
        <v>0.26137917019669965</v>
      </c>
      <c r="AI32" s="63">
        <f t="shared" si="14"/>
        <v>0.24716706401579161</v>
      </c>
      <c r="AJ32" s="63">
        <f t="shared" si="14"/>
        <v>0.23372772010949561</v>
      </c>
      <c r="AK32" s="63">
        <f t="shared" si="14"/>
        <v>0.22101912067091775</v>
      </c>
      <c r="AL32" s="63">
        <f t="shared" si="14"/>
        <v>0.20900153254933118</v>
      </c>
    </row>
    <row r="33" spans="1:38" s="8" customFormat="1" x14ac:dyDescent="0.25">
      <c r="A33" s="1"/>
      <c r="B33" s="2"/>
      <c r="C33" s="3"/>
      <c r="D33" s="3"/>
      <c r="E33" s="3"/>
      <c r="F33" s="3"/>
      <c r="G33" s="3"/>
      <c r="H33" s="3"/>
      <c r="I33" s="4"/>
      <c r="J33" s="78" t="s">
        <v>28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8" customFormat="1" x14ac:dyDescent="0.25">
      <c r="A34" s="9" t="s">
        <v>29</v>
      </c>
      <c r="B34" s="10"/>
      <c r="C34" s="11"/>
      <c r="D34" s="11"/>
      <c r="E34" s="11"/>
      <c r="F34" s="11"/>
      <c r="G34" s="11"/>
      <c r="H34" s="11"/>
      <c r="I34" s="12"/>
      <c r="J34" s="79"/>
      <c r="K34" s="14">
        <v>1</v>
      </c>
      <c r="L34" s="14">
        <v>2</v>
      </c>
      <c r="M34" s="14">
        <v>3</v>
      </c>
      <c r="N34" s="14">
        <v>4</v>
      </c>
      <c r="O34" s="14">
        <v>5</v>
      </c>
      <c r="P34" s="14">
        <v>6</v>
      </c>
      <c r="Q34" s="14">
        <v>7</v>
      </c>
      <c r="R34" s="14">
        <v>8</v>
      </c>
      <c r="S34" s="14">
        <v>9</v>
      </c>
      <c r="T34" s="14">
        <v>10</v>
      </c>
      <c r="U34" s="14">
        <v>11</v>
      </c>
      <c r="V34" s="14">
        <v>12</v>
      </c>
      <c r="W34" s="14">
        <v>13</v>
      </c>
      <c r="X34" s="14">
        <v>14</v>
      </c>
      <c r="Y34" s="14">
        <v>15</v>
      </c>
      <c r="Z34" s="14">
        <v>16</v>
      </c>
      <c r="AA34" s="14">
        <v>17</v>
      </c>
      <c r="AB34" s="14">
        <v>18</v>
      </c>
      <c r="AC34" s="14">
        <v>19</v>
      </c>
      <c r="AD34" s="14">
        <v>20</v>
      </c>
      <c r="AE34" s="14">
        <v>21</v>
      </c>
      <c r="AF34" s="14">
        <v>22</v>
      </c>
      <c r="AG34" s="14">
        <v>23</v>
      </c>
      <c r="AH34" s="14">
        <v>24</v>
      </c>
      <c r="AI34" s="14">
        <v>25</v>
      </c>
      <c r="AJ34" s="14">
        <v>26</v>
      </c>
      <c r="AK34" s="14">
        <v>27</v>
      </c>
      <c r="AL34" s="14">
        <v>28</v>
      </c>
    </row>
    <row r="35" spans="1:38" s="8" customFormat="1" x14ac:dyDescent="0.25">
      <c r="A35" s="15"/>
      <c r="B35" s="16"/>
      <c r="C35" s="17"/>
      <c r="D35" s="17"/>
      <c r="E35" s="17"/>
      <c r="F35" s="17"/>
      <c r="G35" s="17"/>
      <c r="H35" s="17"/>
      <c r="I35" s="66"/>
      <c r="J35" s="8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s="8" customFormat="1" x14ac:dyDescent="0.25">
      <c r="A36" s="21"/>
      <c r="B36" s="22" t="s">
        <v>8</v>
      </c>
      <c r="C36" s="23"/>
      <c r="D36" s="67"/>
      <c r="E36" s="67"/>
      <c r="F36" s="67"/>
      <c r="G36" s="67"/>
      <c r="H36" s="67"/>
      <c r="I36" s="68"/>
      <c r="J36" s="81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</row>
    <row r="37" spans="1:38" s="8" customFormat="1" x14ac:dyDescent="0.25">
      <c r="A37" s="29"/>
      <c r="B37" s="39"/>
      <c r="C37" s="32" t="s">
        <v>9</v>
      </c>
      <c r="D37" s="70"/>
      <c r="E37" s="70"/>
      <c r="F37" s="70"/>
      <c r="G37" s="70"/>
      <c r="H37" s="70"/>
      <c r="I37" s="71"/>
      <c r="J37" s="81">
        <f t="shared" ref="J37:J42" si="15">SUM(K37:AL37)</f>
        <v>501730.08344461879</v>
      </c>
      <c r="K37" s="28">
        <f>K$32*K21</f>
        <v>26460.992907801414</v>
      </c>
      <c r="L37" s="28">
        <f t="shared" ref="L37:AL37" si="16">L$32*L21</f>
        <v>25647.770903542736</v>
      </c>
      <c r="M37" s="28">
        <f t="shared" si="16"/>
        <v>24859.541537712816</v>
      </c>
      <c r="N37" s="28">
        <f t="shared" si="16"/>
        <v>24095.536715040787</v>
      </c>
      <c r="O37" s="28">
        <f t="shared" si="16"/>
        <v>23355.011946020615</v>
      </c>
      <c r="P37" s="28">
        <f t="shared" si="16"/>
        <v>22637.245621438415</v>
      </c>
      <c r="Q37" s="28">
        <f t="shared" si="16"/>
        <v>21941.538309195625</v>
      </c>
      <c r="R37" s="28">
        <f t="shared" si="16"/>
        <v>21267.212072742801</v>
      </c>
      <c r="S37" s="28">
        <f t="shared" si="16"/>
        <v>20613.609810459919</v>
      </c>
      <c r="T37" s="28">
        <f t="shared" si="16"/>
        <v>19980.094615339396</v>
      </c>
      <c r="U37" s="28">
        <f t="shared" si="16"/>
        <v>19366.049154347878</v>
      </c>
      <c r="V37" s="28">
        <f t="shared" si="16"/>
        <v>18770.875066862005</v>
      </c>
      <c r="W37" s="28">
        <f t="shared" si="16"/>
        <v>18193.992381592012</v>
      </c>
      <c r="X37" s="28">
        <f t="shared" si="16"/>
        <v>17634.838951424877</v>
      </c>
      <c r="Y37" s="28">
        <f t="shared" si="16"/>
        <v>17092.869905636406</v>
      </c>
      <c r="Z37" s="28">
        <f t="shared" si="16"/>
        <v>16567.557118938355</v>
      </c>
      <c r="AA37" s="28">
        <f t="shared" si="16"/>
        <v>16058.38869684332</v>
      </c>
      <c r="AB37" s="28">
        <f t="shared" si="16"/>
        <v>15564.86847684577</v>
      </c>
      <c r="AC37" s="28">
        <f t="shared" si="16"/>
        <v>15086.515544933251</v>
      </c>
      <c r="AD37" s="28">
        <f t="shared" si="16"/>
        <v>14622.863766956572</v>
      </c>
      <c r="AE37" s="28">
        <f t="shared" si="16"/>
        <v>14173.461334402351</v>
      </c>
      <c r="AF37" s="28">
        <f t="shared" si="16"/>
        <v>13737.87032412521</v>
      </c>
      <c r="AG37" s="28">
        <f t="shared" si="16"/>
        <v>13315.66627161072</v>
      </c>
      <c r="AH37" s="28">
        <f t="shared" si="16"/>
        <v>12906.437757353176</v>
      </c>
      <c r="AI37" s="28">
        <f t="shared" si="16"/>
        <v>12509.786005945158</v>
      </c>
      <c r="AJ37" s="28">
        <f t="shared" si="16"/>
        <v>12125.324497488213</v>
      </c>
      <c r="AK37" s="28">
        <f t="shared" si="16"/>
        <v>11752.678590946016</v>
      </c>
      <c r="AL37" s="28">
        <f t="shared" si="16"/>
        <v>11391.485159072969</v>
      </c>
    </row>
    <row r="38" spans="1:38" s="8" customFormat="1" x14ac:dyDescent="0.25">
      <c r="A38" s="29"/>
      <c r="B38" s="39"/>
      <c r="C38" s="32" t="s">
        <v>11</v>
      </c>
      <c r="D38" s="70"/>
      <c r="E38" s="70"/>
      <c r="F38" s="70"/>
      <c r="G38" s="70"/>
      <c r="H38" s="70"/>
      <c r="I38" s="73"/>
      <c r="J38" s="81">
        <f t="shared" si="15"/>
        <v>510000.35954535432</v>
      </c>
      <c r="K38" s="28">
        <f t="shared" ref="K38:AL43" si="17">K$32*K22</f>
        <v>26897.163120567369</v>
      </c>
      <c r="L38" s="28">
        <f t="shared" si="17"/>
        <v>26070.536357996738</v>
      </c>
      <c r="M38" s="28">
        <f t="shared" si="17"/>
        <v>25269.314200422366</v>
      </c>
      <c r="N38" s="28">
        <f t="shared" si="17"/>
        <v>24492.715891662338</v>
      </c>
      <c r="O38" s="28">
        <f t="shared" si="17"/>
        <v>23739.984670405571</v>
      </c>
      <c r="P38" s="28">
        <f t="shared" si="17"/>
        <v>23010.387032780807</v>
      </c>
      <c r="Q38" s="28">
        <f t="shared" si="17"/>
        <v>22303.212017588958</v>
      </c>
      <c r="R38" s="28">
        <f t="shared" si="17"/>
        <v>21617.770513502299</v>
      </c>
      <c r="S38" s="28">
        <f t="shared" si="17"/>
        <v>20953.394587555413</v>
      </c>
      <c r="T38" s="28">
        <f t="shared" si="17"/>
        <v>20309.436834273562</v>
      </c>
      <c r="U38" s="28">
        <f t="shared" si="17"/>
        <v>19685.269744804162</v>
      </c>
      <c r="V38" s="28">
        <f t="shared" si="17"/>
        <v>19080.285095436655</v>
      </c>
      <c r="W38" s="28">
        <f t="shared" si="17"/>
        <v>18493.893354914959</v>
      </c>
      <c r="X38" s="28">
        <f t="shared" si="17"/>
        <v>17925.523109964848</v>
      </c>
      <c r="Y38" s="28">
        <f t="shared" si="17"/>
        <v>17374.620508476568</v>
      </c>
      <c r="Z38" s="28">
        <f t="shared" si="17"/>
        <v>16840.648719799978</v>
      </c>
      <c r="AA38" s="28">
        <f t="shared" si="17"/>
        <v>16323.087411626451</v>
      </c>
      <c r="AB38" s="28">
        <f t="shared" si="17"/>
        <v>15821.432242947625</v>
      </c>
      <c r="AC38" s="28">
        <f t="shared" si="17"/>
        <v>15335.194372596987</v>
      </c>
      <c r="AD38" s="28">
        <f t="shared" si="17"/>
        <v>14863.899982895417</v>
      </c>
      <c r="AE38" s="28">
        <f t="shared" si="17"/>
        <v>14407.089817936454</v>
      </c>
      <c r="AF38" s="28">
        <f t="shared" si="17"/>
        <v>13964.318736061337</v>
      </c>
      <c r="AG38" s="28">
        <f t="shared" si="17"/>
        <v>13535.15527608782</v>
      </c>
      <c r="AH38" s="28">
        <f t="shared" si="17"/>
        <v>13119.181236869988</v>
      </c>
      <c r="AI38" s="28">
        <f t="shared" si="17"/>
        <v>12715.991269779417</v>
      </c>
      <c r="AJ38" s="28">
        <f t="shared" si="17"/>
        <v>12325.192483710547</v>
      </c>
      <c r="AK38" s="28">
        <f t="shared" si="17"/>
        <v>11946.404062225347</v>
      </c>
      <c r="AL38" s="28">
        <f t="shared" si="17"/>
        <v>11579.256892464282</v>
      </c>
    </row>
    <row r="39" spans="1:38" s="8" customFormat="1" x14ac:dyDescent="0.25">
      <c r="A39" s="29"/>
      <c r="B39" s="39"/>
      <c r="C39" s="32" t="s">
        <v>12</v>
      </c>
      <c r="D39" s="70"/>
      <c r="E39" s="70"/>
      <c r="F39" s="70"/>
      <c r="G39" s="70"/>
      <c r="H39" s="70"/>
      <c r="I39" s="73"/>
      <c r="J39" s="81">
        <f t="shared" si="15"/>
        <v>215027.17861912228</v>
      </c>
      <c r="K39" s="28">
        <f t="shared" si="17"/>
        <v>11340.425531914891</v>
      </c>
      <c r="L39" s="28">
        <f t="shared" si="17"/>
        <v>10991.901815804029</v>
      </c>
      <c r="M39" s="28">
        <f t="shared" si="17"/>
        <v>10654.08923044835</v>
      </c>
      <c r="N39" s="28">
        <f t="shared" si="17"/>
        <v>10326.658592160336</v>
      </c>
      <c r="O39" s="28">
        <f t="shared" si="17"/>
        <v>10009.290834008834</v>
      </c>
      <c r="P39" s="28">
        <f t="shared" si="17"/>
        <v>9701.6766949021767</v>
      </c>
      <c r="Q39" s="28">
        <f t="shared" si="17"/>
        <v>9403.5164182266963</v>
      </c>
      <c r="R39" s="28">
        <f t="shared" si="17"/>
        <v>9114.5194597469144</v>
      </c>
      <c r="S39" s="28">
        <f t="shared" si="17"/>
        <v>8834.404204482822</v>
      </c>
      <c r="T39" s="28">
        <f t="shared" si="17"/>
        <v>8562.8976922883139</v>
      </c>
      <c r="U39" s="28">
        <f t="shared" si="17"/>
        <v>8299.7353518633772</v>
      </c>
      <c r="V39" s="28">
        <f t="shared" si="17"/>
        <v>8044.6607429408605</v>
      </c>
      <c r="W39" s="28">
        <f t="shared" si="17"/>
        <v>7797.4253063965771</v>
      </c>
      <c r="X39" s="28">
        <f t="shared" si="17"/>
        <v>7557.7881220392328</v>
      </c>
      <c r="Y39" s="28">
        <f t="shared" si="17"/>
        <v>7325.5156738441747</v>
      </c>
      <c r="Z39" s="28">
        <f t="shared" si="17"/>
        <v>7100.3816224021521</v>
      </c>
      <c r="AA39" s="28">
        <f t="shared" si="17"/>
        <v>6882.1665843614228</v>
      </c>
      <c r="AB39" s="28">
        <f t="shared" si="17"/>
        <v>6670.6579186481877</v>
      </c>
      <c r="AC39" s="28">
        <f t="shared" si="17"/>
        <v>6465.6495192571074</v>
      </c>
      <c r="AD39" s="28">
        <f t="shared" si="17"/>
        <v>6266.9416144099596</v>
      </c>
      <c r="AE39" s="28">
        <f t="shared" si="17"/>
        <v>6074.3405718867216</v>
      </c>
      <c r="AF39" s="28">
        <f t="shared" si="17"/>
        <v>5887.6587103393749</v>
      </c>
      <c r="AG39" s="28">
        <f t="shared" si="17"/>
        <v>5706.7141164045943</v>
      </c>
      <c r="AH39" s="28">
        <f t="shared" si="17"/>
        <v>5531.3304674370765</v>
      </c>
      <c r="AI39" s="28">
        <f t="shared" si="17"/>
        <v>5361.3368596907821</v>
      </c>
      <c r="AJ39" s="28">
        <f t="shared" si="17"/>
        <v>5196.5676417806626</v>
      </c>
      <c r="AK39" s="28">
        <f t="shared" si="17"/>
        <v>5036.8622532625786</v>
      </c>
      <c r="AL39" s="28">
        <f t="shared" si="17"/>
        <v>4882.0650681741299</v>
      </c>
    </row>
    <row r="40" spans="1:38" s="8" customFormat="1" x14ac:dyDescent="0.25">
      <c r="A40" s="29"/>
      <c r="B40" s="39"/>
      <c r="C40" s="32" t="s">
        <v>13</v>
      </c>
      <c r="D40" s="70"/>
      <c r="E40" s="70"/>
      <c r="F40" s="70"/>
      <c r="G40" s="70"/>
      <c r="H40" s="70"/>
      <c r="I40" s="73"/>
      <c r="J40" s="81">
        <f t="shared" si="15"/>
        <v>137837.93501225795</v>
      </c>
      <c r="K40" s="28">
        <f t="shared" si="17"/>
        <v>7269.5035460992895</v>
      </c>
      <c r="L40" s="28">
        <f t="shared" si="17"/>
        <v>7046.0909075666859</v>
      </c>
      <c r="M40" s="28">
        <f t="shared" si="17"/>
        <v>6829.5443784925319</v>
      </c>
      <c r="N40" s="28">
        <f t="shared" si="17"/>
        <v>6619.6529436925239</v>
      </c>
      <c r="O40" s="28">
        <f t="shared" si="17"/>
        <v>6416.2120730825864</v>
      </c>
      <c r="P40" s="28">
        <f t="shared" si="17"/>
        <v>6219.0235223731916</v>
      </c>
      <c r="Q40" s="28">
        <f t="shared" si="17"/>
        <v>6027.8951398889076</v>
      </c>
      <c r="R40" s="28">
        <f t="shared" si="17"/>
        <v>5842.6406793249453</v>
      </c>
      <c r="S40" s="28">
        <f t="shared" si="17"/>
        <v>5663.0796182582199</v>
      </c>
      <c r="T40" s="28">
        <f t="shared" si="17"/>
        <v>5489.0369822360981</v>
      </c>
      <c r="U40" s="28">
        <f t="shared" si="17"/>
        <v>5320.3431742713947</v>
      </c>
      <c r="V40" s="28">
        <f t="shared" si="17"/>
        <v>5156.8338095774743</v>
      </c>
      <c r="W40" s="28">
        <f t="shared" si="17"/>
        <v>4998.3495553824214</v>
      </c>
      <c r="X40" s="28">
        <f t="shared" si="17"/>
        <v>4844.7359756661754</v>
      </c>
      <c r="Y40" s="28">
        <f t="shared" si="17"/>
        <v>4695.8433806693438</v>
      </c>
      <c r="Z40" s="28">
        <f t="shared" si="17"/>
        <v>4551.5266810270214</v>
      </c>
      <c r="AA40" s="28">
        <f t="shared" si="17"/>
        <v>4411.6452463855276</v>
      </c>
      <c r="AB40" s="28">
        <f t="shared" si="17"/>
        <v>4276.0627683642233</v>
      </c>
      <c r="AC40" s="28">
        <f t="shared" si="17"/>
        <v>4144.6471277289156</v>
      </c>
      <c r="AD40" s="28">
        <f t="shared" si="17"/>
        <v>4017.2702656474098</v>
      </c>
      <c r="AE40" s="28">
        <f t="shared" si="17"/>
        <v>3893.8080589017445</v>
      </c>
      <c r="AF40" s="28">
        <f t="shared" si="17"/>
        <v>3774.1401989354968</v>
      </c>
      <c r="AG40" s="28">
        <f t="shared" si="17"/>
        <v>3658.1500746183297</v>
      </c>
      <c r="AH40" s="28">
        <f t="shared" si="17"/>
        <v>3545.7246586135102</v>
      </c>
      <c r="AI40" s="28">
        <f t="shared" si="17"/>
        <v>3436.7543972376807</v>
      </c>
      <c r="AJ40" s="28">
        <f t="shared" si="17"/>
        <v>3331.1331037055529</v>
      </c>
      <c r="AK40" s="28">
        <f t="shared" si="17"/>
        <v>3228.7578546554992</v>
      </c>
      <c r="AL40" s="28">
        <f t="shared" si="17"/>
        <v>3129.5288898552112</v>
      </c>
    </row>
    <row r="41" spans="1:38" s="8" customFormat="1" x14ac:dyDescent="0.25">
      <c r="A41" s="29"/>
      <c r="B41" s="39"/>
      <c r="C41" s="32" t="s">
        <v>14</v>
      </c>
      <c r="D41" s="70"/>
      <c r="E41" s="70"/>
      <c r="F41" s="70"/>
      <c r="G41" s="70"/>
      <c r="H41" s="70"/>
      <c r="I41" s="71"/>
      <c r="J41" s="81">
        <f t="shared" si="15"/>
        <v>36756.782669935448</v>
      </c>
      <c r="K41" s="28">
        <f t="shared" si="17"/>
        <v>1938.5342789598108</v>
      </c>
      <c r="L41" s="28">
        <f t="shared" si="17"/>
        <v>1878.9575753511165</v>
      </c>
      <c r="M41" s="28">
        <f t="shared" si="17"/>
        <v>1821.211834264675</v>
      </c>
      <c r="N41" s="28">
        <f t="shared" si="17"/>
        <v>1765.2407849846729</v>
      </c>
      <c r="O41" s="28">
        <f t="shared" si="17"/>
        <v>1710.9898861553563</v>
      </c>
      <c r="P41" s="28">
        <f t="shared" si="17"/>
        <v>1658.4062726328509</v>
      </c>
      <c r="Q41" s="28">
        <f t="shared" si="17"/>
        <v>1607.4387039703756</v>
      </c>
      <c r="R41" s="28">
        <f t="shared" si="17"/>
        <v>1558.0375144866521</v>
      </c>
      <c r="S41" s="28">
        <f t="shared" si="17"/>
        <v>1510.1545648688586</v>
      </c>
      <c r="T41" s="28">
        <f t="shared" si="17"/>
        <v>1463.7431952629595</v>
      </c>
      <c r="U41" s="28">
        <f t="shared" si="17"/>
        <v>1418.7581798057054</v>
      </c>
      <c r="V41" s="28">
        <f t="shared" si="17"/>
        <v>1375.1556825539931</v>
      </c>
      <c r="W41" s="28">
        <f t="shared" si="17"/>
        <v>1332.8932147686457</v>
      </c>
      <c r="X41" s="28">
        <f t="shared" si="17"/>
        <v>1291.9295935109801</v>
      </c>
      <c r="Y41" s="28">
        <f t="shared" si="17"/>
        <v>1252.2249015118248</v>
      </c>
      <c r="Z41" s="28">
        <f t="shared" si="17"/>
        <v>1213.7404482738723</v>
      </c>
      <c r="AA41" s="28">
        <f t="shared" si="17"/>
        <v>1176.4387323694741</v>
      </c>
      <c r="AB41" s="28">
        <f t="shared" si="17"/>
        <v>1140.283404897126</v>
      </c>
      <c r="AC41" s="28">
        <f t="shared" si="17"/>
        <v>1105.239234061044</v>
      </c>
      <c r="AD41" s="28">
        <f t="shared" si="17"/>
        <v>1071.2720708393094</v>
      </c>
      <c r="AE41" s="28">
        <f t="shared" si="17"/>
        <v>1038.348815707132</v>
      </c>
      <c r="AF41" s="28">
        <f t="shared" si="17"/>
        <v>1006.4373863827991</v>
      </c>
      <c r="AG41" s="28">
        <f t="shared" si="17"/>
        <v>975.5066865648879</v>
      </c>
      <c r="AH41" s="28">
        <f t="shared" si="17"/>
        <v>945.52657563026946</v>
      </c>
      <c r="AI41" s="28">
        <f t="shared" si="17"/>
        <v>916.46783926338151</v>
      </c>
      <c r="AJ41" s="28">
        <f t="shared" si="17"/>
        <v>888.30216098814742</v>
      </c>
      <c r="AK41" s="28">
        <f t="shared" si="17"/>
        <v>861.00209457479968</v>
      </c>
      <c r="AL41" s="28">
        <f t="shared" si="17"/>
        <v>834.54103729472308</v>
      </c>
    </row>
    <row r="42" spans="1:38" s="8" customFormat="1" x14ac:dyDescent="0.25">
      <c r="A42" s="29"/>
      <c r="B42" s="39"/>
      <c r="C42" s="32" t="s">
        <v>16</v>
      </c>
      <c r="D42" s="70"/>
      <c r="E42" s="70"/>
      <c r="F42" s="70"/>
      <c r="G42" s="70"/>
      <c r="H42" s="70"/>
      <c r="I42" s="71"/>
      <c r="J42" s="81">
        <f t="shared" si="15"/>
        <v>1141224.4080678811</v>
      </c>
      <c r="K42" s="28">
        <f t="shared" si="17"/>
        <v>52614.363120567374</v>
      </c>
      <c r="L42" s="28">
        <f t="shared" si="17"/>
        <v>51579.489595359039</v>
      </c>
      <c r="M42" s="28">
        <f t="shared" si="17"/>
        <v>50564.971029322653</v>
      </c>
      <c r="N42" s="28">
        <f t="shared" si="17"/>
        <v>49570.4070601407</v>
      </c>
      <c r="O42" s="28">
        <f t="shared" si="17"/>
        <v>48595.405200234374</v>
      </c>
      <c r="P42" s="28">
        <f t="shared" si="17"/>
        <v>47639.580681875137</v>
      </c>
      <c r="Q42" s="28">
        <f t="shared" si="17"/>
        <v>46702.55630534274</v>
      </c>
      <c r="R42" s="28">
        <f t="shared" si="17"/>
        <v>45783.962290069809</v>
      </c>
      <c r="S42" s="28">
        <f t="shared" si="17"/>
        <v>44883.436128714282</v>
      </c>
      <c r="T42" s="28">
        <f t="shared" si="17"/>
        <v>44000.622444102213</v>
      </c>
      <c r="U42" s="28">
        <f t="shared" si="17"/>
        <v>43135.172848984163</v>
      </c>
      <c r="V42" s="28">
        <f t="shared" si="17"/>
        <v>42286.745808550251</v>
      </c>
      <c r="W42" s="28">
        <f t="shared" si="17"/>
        <v>41455.006505649202</v>
      </c>
      <c r="X42" s="28">
        <f t="shared" si="17"/>
        <v>40639.626708658652</v>
      </c>
      <c r="Y42" s="28">
        <f t="shared" si="17"/>
        <v>39840.284641954051</v>
      </c>
      <c r="Z42" s="28">
        <f t="shared" si="17"/>
        <v>39056.664858925535</v>
      </c>
      <c r="AA42" s="28">
        <f t="shared" si="17"/>
        <v>38288.458117492293</v>
      </c>
      <c r="AB42" s="28">
        <f t="shared" si="17"/>
        <v>37535.361258065495</v>
      </c>
      <c r="AC42" s="28">
        <f t="shared" si="17"/>
        <v>36797.077083911572</v>
      </c>
      <c r="AD42" s="28">
        <f t="shared" si="17"/>
        <v>36073.31424386867</v>
      </c>
      <c r="AE42" s="28">
        <f t="shared" si="17"/>
        <v>35363.787117369873</v>
      </c>
      <c r="AF42" s="28">
        <f t="shared" si="17"/>
        <v>34668.215701727982</v>
      </c>
      <c r="AG42" s="28">
        <f t="shared" si="17"/>
        <v>33986.325501637257</v>
      </c>
      <c r="AH42" s="28">
        <f t="shared" si="17"/>
        <v>33317.84742084855</v>
      </c>
      <c r="AI42" s="28">
        <f t="shared" si="17"/>
        <v>32662.517655975113</v>
      </c>
      <c r="AJ42" s="28">
        <f t="shared" si="17"/>
        <v>32020.077592387133</v>
      </c>
      <c r="AK42" s="28">
        <f t="shared" si="17"/>
        <v>31390.273702153878</v>
      </c>
      <c r="AL42" s="28">
        <f t="shared" si="17"/>
        <v>30772.857443993311</v>
      </c>
    </row>
    <row r="43" spans="1:38" s="8" customFormat="1" ht="15.75" thickBot="1" x14ac:dyDescent="0.3">
      <c r="A43" s="29"/>
      <c r="B43" s="39"/>
      <c r="C43" s="41" t="s">
        <v>17</v>
      </c>
      <c r="D43" s="75"/>
      <c r="E43" s="75"/>
      <c r="F43" s="75"/>
      <c r="G43" s="75"/>
      <c r="H43" s="75"/>
      <c r="I43" s="71"/>
      <c r="J43" s="81">
        <f>SUM(K43:AL43)</f>
        <v>312432.65269445127</v>
      </c>
      <c r="K43" s="28">
        <f t="shared" si="17"/>
        <v>16477.54137115839</v>
      </c>
      <c r="L43" s="28">
        <f t="shared" si="17"/>
        <v>15971.13939048449</v>
      </c>
      <c r="M43" s="28">
        <f t="shared" si="17"/>
        <v>15480.300591249737</v>
      </c>
      <c r="N43" s="28">
        <f t="shared" si="17"/>
        <v>15004.546672369721</v>
      </c>
      <c r="O43" s="28">
        <f t="shared" si="17"/>
        <v>14543.41403232053</v>
      </c>
      <c r="P43" s="28">
        <f t="shared" si="17"/>
        <v>14096.453317379233</v>
      </c>
      <c r="Q43" s="28">
        <f t="shared" si="17"/>
        <v>13663.228983748191</v>
      </c>
      <c r="R43" s="28">
        <f t="shared" si="17"/>
        <v>13243.318873136543</v>
      </c>
      <c r="S43" s="28">
        <f t="shared" si="17"/>
        <v>12836.313801385297</v>
      </c>
      <c r="T43" s="28">
        <f t="shared" si="17"/>
        <v>12441.817159735156</v>
      </c>
      <c r="U43" s="28">
        <f t="shared" si="17"/>
        <v>12059.444528348495</v>
      </c>
      <c r="V43" s="28">
        <f t="shared" si="17"/>
        <v>11688.823301708942</v>
      </c>
      <c r="W43" s="28">
        <f t="shared" si="17"/>
        <v>11329.592325533487</v>
      </c>
      <c r="X43" s="28">
        <f t="shared" si="17"/>
        <v>10981.401544843331</v>
      </c>
      <c r="Y43" s="28">
        <f t="shared" si="17"/>
        <v>10643.911662850511</v>
      </c>
      <c r="Z43" s="28">
        <f t="shared" si="17"/>
        <v>10316.793810327914</v>
      </c>
      <c r="AA43" s="28">
        <f t="shared" si="17"/>
        <v>9999.7292251405288</v>
      </c>
      <c r="AB43" s="28">
        <f t="shared" si="17"/>
        <v>9692.408941625572</v>
      </c>
      <c r="AC43" s="28">
        <f t="shared" si="17"/>
        <v>9394.5334895188753</v>
      </c>
      <c r="AD43" s="28">
        <f t="shared" si="17"/>
        <v>9105.8126021341286</v>
      </c>
      <c r="AE43" s="28">
        <f t="shared" si="17"/>
        <v>8825.9649335106205</v>
      </c>
      <c r="AF43" s="28">
        <f t="shared" si="17"/>
        <v>8554.7177842537931</v>
      </c>
      <c r="AG43" s="28">
        <f t="shared" si="17"/>
        <v>8291.806835801548</v>
      </c>
      <c r="AH43" s="28">
        <f t="shared" si="17"/>
        <v>8036.9758928572901</v>
      </c>
      <c r="AI43" s="28">
        <f t="shared" si="17"/>
        <v>7789.9766337387427</v>
      </c>
      <c r="AJ43" s="28">
        <f t="shared" si="17"/>
        <v>7550.5683683992529</v>
      </c>
      <c r="AK43" s="28">
        <f t="shared" si="17"/>
        <v>7318.5178038857975</v>
      </c>
      <c r="AL43" s="28">
        <f t="shared" si="17"/>
        <v>7093.598817005146</v>
      </c>
    </row>
    <row r="44" spans="1:38" s="8" customFormat="1" ht="15.75" thickBot="1" x14ac:dyDescent="0.3">
      <c r="A44" s="44"/>
      <c r="B44" s="45"/>
      <c r="C44" s="76" t="s">
        <v>18</v>
      </c>
      <c r="D44" s="82"/>
      <c r="E44" s="82"/>
      <c r="F44" s="82"/>
      <c r="G44" s="82"/>
      <c r="H44" s="82"/>
      <c r="I44" s="83"/>
      <c r="J44" s="50">
        <f>SUM(J36:J43)</f>
        <v>2855009.4000536208</v>
      </c>
      <c r="K44" s="51">
        <f>SUM(K36:K43)</f>
        <v>142998.52387706854</v>
      </c>
      <c r="L44" s="51">
        <f t="shared" ref="L44:AL44" si="18">SUM(L36:L43)</f>
        <v>139185.88654610483</v>
      </c>
      <c r="M44" s="51">
        <f t="shared" si="18"/>
        <v>135478.97280191313</v>
      </c>
      <c r="N44" s="51">
        <f t="shared" si="18"/>
        <v>131874.7586600511</v>
      </c>
      <c r="O44" s="51">
        <f t="shared" si="18"/>
        <v>128370.30864222787</v>
      </c>
      <c r="P44" s="51">
        <f t="shared" si="18"/>
        <v>124962.77314338181</v>
      </c>
      <c r="Q44" s="51">
        <f t="shared" si="18"/>
        <v>121649.38587796148</v>
      </c>
      <c r="R44" s="51">
        <f t="shared" si="18"/>
        <v>118427.46140300995</v>
      </c>
      <c r="S44" s="51">
        <f t="shared" si="18"/>
        <v>115294.39271572481</v>
      </c>
      <c r="T44" s="51">
        <f t="shared" si="18"/>
        <v>112247.64892323769</v>
      </c>
      <c r="U44" s="51">
        <f t="shared" si="18"/>
        <v>109284.77298242519</v>
      </c>
      <c r="V44" s="51">
        <f t="shared" si="18"/>
        <v>106403.37950763019</v>
      </c>
      <c r="W44" s="51">
        <f t="shared" si="18"/>
        <v>103601.1526442373</v>
      </c>
      <c r="X44" s="51">
        <f t="shared" si="18"/>
        <v>100875.84400610809</v>
      </c>
      <c r="Y44" s="51">
        <f t="shared" si="18"/>
        <v>98225.270674942876</v>
      </c>
      <c r="Z44" s="51">
        <f t="shared" si="18"/>
        <v>95647.313259694813</v>
      </c>
      <c r="AA44" s="51">
        <f t="shared" si="18"/>
        <v>93139.914014219015</v>
      </c>
      <c r="AB44" s="51">
        <f t="shared" si="18"/>
        <v>90701.075011394001</v>
      </c>
      <c r="AC44" s="51">
        <f t="shared" si="18"/>
        <v>88328.856372007751</v>
      </c>
      <c r="AD44" s="51">
        <f t="shared" si="18"/>
        <v>86021.374546751467</v>
      </c>
      <c r="AE44" s="51">
        <f t="shared" si="18"/>
        <v>83776.800649714904</v>
      </c>
      <c r="AF44" s="51">
        <f t="shared" si="18"/>
        <v>81593.358841826004</v>
      </c>
      <c r="AG44" s="51">
        <f t="shared" si="18"/>
        <v>79469.324762725155</v>
      </c>
      <c r="AH44" s="51">
        <f t="shared" si="18"/>
        <v>77403.024009609857</v>
      </c>
      <c r="AI44" s="51">
        <f t="shared" si="18"/>
        <v>75392.830661630273</v>
      </c>
      <c r="AJ44" s="51">
        <f t="shared" si="18"/>
        <v>73437.165848459495</v>
      </c>
      <c r="AK44" s="51">
        <f t="shared" si="18"/>
        <v>71534.496361703903</v>
      </c>
      <c r="AL44" s="51">
        <f t="shared" si="18"/>
        <v>69683.333307859764</v>
      </c>
    </row>
    <row r="45" spans="1:38" x14ac:dyDescent="0.25">
      <c r="I45" s="60" t="s">
        <v>25</v>
      </c>
      <c r="J45" s="54">
        <f>SUM(K44:AL44)</f>
        <v>2855009.4000536227</v>
      </c>
    </row>
    <row r="47" spans="1:38" s="8" customFormat="1" x14ac:dyDescent="0.25">
      <c r="A47" s="56"/>
      <c r="B47" s="56"/>
      <c r="C47" s="56"/>
      <c r="D47" s="56"/>
      <c r="E47" s="56"/>
      <c r="F47" s="56"/>
      <c r="G47" s="56"/>
      <c r="H47" s="56"/>
      <c r="I47" s="60"/>
      <c r="J47" s="84" t="s">
        <v>30</v>
      </c>
      <c r="K47" s="84" t="s">
        <v>31</v>
      </c>
      <c r="L47" s="84" t="s">
        <v>32</v>
      </c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1"/>
    </row>
    <row r="48" spans="1:38" s="8" customFormat="1" x14ac:dyDescent="0.25">
      <c r="A48" s="56"/>
      <c r="B48" s="56"/>
      <c r="C48" s="56" t="s">
        <v>18</v>
      </c>
      <c r="D48" s="56"/>
      <c r="E48" s="56"/>
      <c r="F48" s="56"/>
      <c r="G48" s="56"/>
      <c r="H48" s="56"/>
      <c r="I48" s="60"/>
      <c r="J48" s="60">
        <f>J12</f>
        <v>4113760</v>
      </c>
      <c r="K48" s="60">
        <f>J28</f>
        <v>6452939.47019279</v>
      </c>
      <c r="L48" s="60">
        <f>J44</f>
        <v>2855009.4000536208</v>
      </c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1"/>
    </row>
    <row r="49" spans="1:38" s="8" customFormat="1" ht="15.75" thickBot="1" x14ac:dyDescent="0.3">
      <c r="A49" s="56"/>
      <c r="B49" s="56"/>
      <c r="C49" s="56" t="s">
        <v>33</v>
      </c>
      <c r="D49" s="56"/>
      <c r="E49" s="56"/>
      <c r="F49" s="56"/>
      <c r="G49" s="56"/>
      <c r="H49" s="56"/>
      <c r="I49" s="60"/>
      <c r="J49" s="60">
        <f>'Excercise 4 Replace'!K29</f>
        <v>1427085</v>
      </c>
      <c r="K49" s="60">
        <f>'Excercise 4 Replace'!K63</f>
        <v>2275769.8260174519</v>
      </c>
      <c r="L49" s="60">
        <f>'Excercise 4 Replace'!K96</f>
        <v>816719.36247742921</v>
      </c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1"/>
    </row>
    <row r="50" spans="1:38" s="8" customFormat="1" ht="15.75" thickBot="1" x14ac:dyDescent="0.3">
      <c r="A50" s="56"/>
      <c r="B50" s="56"/>
      <c r="C50" s="85" t="s">
        <v>34</v>
      </c>
      <c r="D50" s="85"/>
      <c r="E50" s="85"/>
      <c r="F50" s="85"/>
      <c r="G50" s="85"/>
      <c r="H50" s="85"/>
      <c r="I50" s="60"/>
      <c r="J50" s="86">
        <f>SUM(J48:J49)</f>
        <v>5540845</v>
      </c>
      <c r="K50" s="86">
        <f t="shared" ref="K50:L50" si="19">SUM(K48:K49)</f>
        <v>8728709.2962102424</v>
      </c>
      <c r="L50" s="86">
        <f t="shared" si="19"/>
        <v>3671728.76253105</v>
      </c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1"/>
    </row>
    <row r="57" spans="1:38" x14ac:dyDescent="0.25">
      <c r="D57" s="56">
        <f>(1)</f>
        <v>1</v>
      </c>
    </row>
  </sheetData>
  <mergeCells count="3">
    <mergeCell ref="J1:J3"/>
    <mergeCell ref="J17:J19"/>
    <mergeCell ref="J33:J35"/>
  </mergeCells>
  <pageMargins left="0.35433070866141736" right="0.35433070866141736" top="0.39370078740157483" bottom="0.39370078740157483" header="0.11811023622047245" footer="0.11811023622047245"/>
  <pageSetup paperSize="8" scale="28" fitToHeight="0" pageOrder="overThenDown" orientation="landscape" horizontalDpi="300" verticalDpi="300" r:id="rId1"/>
  <headerFooter alignWithMargins="0">
    <oddFooter>&amp;L&amp;7&amp;F
&amp;A&amp;R&amp;7&amp;T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W97"/>
  <sheetViews>
    <sheetView showZeros="0" view="pageBreakPreview" zoomScale="80" zoomScaleNormal="55" zoomScaleSheetLayoutView="80" workbookViewId="0">
      <pane xSplit="3" topLeftCell="D1" activePane="topRight" state="frozen"/>
      <selection activeCell="P24" sqref="P24"/>
      <selection pane="topRight" activeCell="P24" sqref="P24"/>
    </sheetView>
  </sheetViews>
  <sheetFormatPr defaultColWidth="13.42578125" defaultRowHeight="15" x14ac:dyDescent="0.25"/>
  <cols>
    <col min="1" max="1" width="3.28515625" style="161" customWidth="1"/>
    <col min="2" max="2" width="6.85546875" style="161" customWidth="1"/>
    <col min="3" max="3" width="63.42578125" style="161" customWidth="1"/>
    <col min="4" max="4" width="8.7109375" style="184" customWidth="1"/>
    <col min="5" max="5" width="10" style="184" customWidth="1"/>
    <col min="6" max="6" width="5" style="184" customWidth="1"/>
    <col min="7" max="7" width="10" style="184" customWidth="1"/>
    <col min="8" max="8" width="11" style="184" customWidth="1"/>
    <col min="9" max="9" width="7.42578125" style="184" customWidth="1"/>
    <col min="10" max="10" width="11" style="184" customWidth="1"/>
    <col min="11" max="11" width="15.85546875" style="185" customWidth="1"/>
    <col min="12" max="13" width="14.28515625" style="161" customWidth="1"/>
    <col min="14" max="14" width="13.42578125" style="161" customWidth="1"/>
    <col min="15" max="34" width="14.28515625" style="161" customWidth="1"/>
    <col min="35" max="35" width="16.140625" style="161" customWidth="1"/>
    <col min="36" max="38" width="14.28515625" style="161" customWidth="1"/>
    <col min="39" max="49" width="13.42578125" style="96" customWidth="1"/>
    <col min="50" max="16384" width="13.42578125" style="161"/>
  </cols>
  <sheetData>
    <row r="1" spans="1:39" ht="19.5" customHeight="1" x14ac:dyDescent="0.25">
      <c r="A1" s="87"/>
      <c r="B1" s="88"/>
      <c r="C1" s="89"/>
      <c r="D1" s="90"/>
      <c r="E1" s="91"/>
      <c r="F1" s="91"/>
      <c r="G1" s="91"/>
      <c r="H1" s="91"/>
      <c r="I1" s="91"/>
      <c r="J1" s="92" t="s">
        <v>35</v>
      </c>
      <c r="K1" s="93" t="s">
        <v>36</v>
      </c>
      <c r="L1" s="94"/>
      <c r="M1" s="94"/>
      <c r="N1" s="94"/>
      <c r="O1" s="94"/>
      <c r="P1" s="94"/>
      <c r="Q1" s="94"/>
      <c r="R1" s="94"/>
      <c r="S1" s="94"/>
      <c r="T1" s="94"/>
      <c r="U1" s="95"/>
      <c r="V1" s="94"/>
      <c r="W1" s="95"/>
      <c r="X1" s="94"/>
      <c r="Y1" s="95"/>
      <c r="Z1" s="94"/>
      <c r="AA1" s="95"/>
      <c r="AB1" s="94"/>
      <c r="AC1" s="95"/>
      <c r="AD1" s="94"/>
      <c r="AE1" s="95"/>
      <c r="AF1" s="94"/>
      <c r="AG1" s="95"/>
      <c r="AH1" s="94"/>
      <c r="AI1" s="95"/>
      <c r="AJ1" s="94"/>
      <c r="AK1" s="95"/>
      <c r="AL1" s="94"/>
      <c r="AM1" s="95"/>
    </row>
    <row r="2" spans="1:39" x14ac:dyDescent="0.25">
      <c r="A2" s="97" t="s">
        <v>1</v>
      </c>
      <c r="B2" s="98"/>
      <c r="C2" s="99"/>
      <c r="D2" s="100" t="s">
        <v>37</v>
      </c>
      <c r="E2" s="101" t="s">
        <v>2</v>
      </c>
      <c r="F2" s="101" t="s">
        <v>3</v>
      </c>
      <c r="G2" s="101" t="s">
        <v>4</v>
      </c>
      <c r="H2" s="101" t="s">
        <v>5</v>
      </c>
      <c r="I2" s="101" t="s">
        <v>38</v>
      </c>
      <c r="J2" s="102"/>
      <c r="K2" s="103"/>
      <c r="L2" s="104">
        <v>1</v>
      </c>
      <c r="M2" s="104">
        <v>2</v>
      </c>
      <c r="N2" s="104">
        <v>3</v>
      </c>
      <c r="O2" s="104">
        <v>4</v>
      </c>
      <c r="P2" s="104">
        <v>5</v>
      </c>
      <c r="Q2" s="104">
        <v>6</v>
      </c>
      <c r="R2" s="104">
        <v>7</v>
      </c>
      <c r="S2" s="104">
        <v>8</v>
      </c>
      <c r="T2" s="104">
        <v>9</v>
      </c>
      <c r="U2" s="104">
        <v>10</v>
      </c>
      <c r="V2" s="104">
        <v>11</v>
      </c>
      <c r="W2" s="104">
        <v>12</v>
      </c>
      <c r="X2" s="104">
        <v>13</v>
      </c>
      <c r="Y2" s="104">
        <v>14</v>
      </c>
      <c r="Z2" s="104">
        <v>15</v>
      </c>
      <c r="AA2" s="104">
        <v>16</v>
      </c>
      <c r="AB2" s="104">
        <v>17</v>
      </c>
      <c r="AC2" s="104">
        <v>18</v>
      </c>
      <c r="AD2" s="104">
        <v>19</v>
      </c>
      <c r="AE2" s="104">
        <v>20</v>
      </c>
      <c r="AF2" s="104">
        <v>21</v>
      </c>
      <c r="AG2" s="104">
        <v>22</v>
      </c>
      <c r="AH2" s="104">
        <v>23</v>
      </c>
      <c r="AI2" s="104">
        <v>24</v>
      </c>
      <c r="AJ2" s="104">
        <v>25</v>
      </c>
      <c r="AK2" s="104">
        <v>26</v>
      </c>
      <c r="AL2" s="104">
        <v>27</v>
      </c>
      <c r="AM2" s="104">
        <v>28</v>
      </c>
    </row>
    <row r="3" spans="1:39" x14ac:dyDescent="0.25">
      <c r="A3" s="105"/>
      <c r="B3" s="106"/>
      <c r="C3" s="107"/>
      <c r="D3" s="108"/>
      <c r="E3" s="109"/>
      <c r="F3" s="109"/>
      <c r="G3" s="109"/>
      <c r="H3" s="109"/>
      <c r="I3" s="109"/>
      <c r="J3" s="110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</row>
    <row r="4" spans="1:39" s="96" customFormat="1" x14ac:dyDescent="0.25">
      <c r="A4" s="113"/>
      <c r="B4" s="114" t="s">
        <v>39</v>
      </c>
      <c r="C4" s="115"/>
      <c r="D4" s="116"/>
      <c r="E4" s="117"/>
      <c r="F4" s="117"/>
      <c r="G4" s="117"/>
      <c r="H4" s="117"/>
      <c r="I4" s="116"/>
      <c r="J4" s="116"/>
      <c r="K4" s="118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</row>
    <row r="5" spans="1:39" s="96" customFormat="1" x14ac:dyDescent="0.25">
      <c r="A5" s="120"/>
      <c r="B5" s="121" t="s">
        <v>40</v>
      </c>
      <c r="C5" s="122"/>
      <c r="D5" s="123"/>
      <c r="E5" s="124"/>
      <c r="F5" s="124"/>
      <c r="G5" s="124"/>
      <c r="H5" s="124"/>
      <c r="I5" s="123"/>
      <c r="J5" s="123"/>
      <c r="K5" s="125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</row>
    <row r="6" spans="1:39" x14ac:dyDescent="0.25">
      <c r="A6" s="127"/>
      <c r="B6" s="128"/>
      <c r="C6" s="129" t="s">
        <v>41</v>
      </c>
      <c r="D6" s="130"/>
      <c r="E6" s="131"/>
      <c r="F6" s="131"/>
      <c r="G6" s="132"/>
      <c r="H6" s="131"/>
      <c r="I6" s="130"/>
      <c r="J6" s="130"/>
      <c r="K6" s="133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</row>
    <row r="7" spans="1:39" x14ac:dyDescent="0.25">
      <c r="A7" s="127"/>
      <c r="B7" s="128"/>
      <c r="C7" s="129" t="s">
        <v>42</v>
      </c>
      <c r="D7" s="130"/>
      <c r="E7" s="135"/>
      <c r="F7" s="131"/>
      <c r="G7" s="132"/>
      <c r="H7" s="131"/>
      <c r="I7" s="130"/>
      <c r="J7" s="130"/>
      <c r="K7" s="133">
        <f t="shared" ref="K7" si="0">SUM(L7:AM7)</f>
        <v>0</v>
      </c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</row>
    <row r="8" spans="1:39" x14ac:dyDescent="0.25">
      <c r="A8" s="127"/>
      <c r="B8" s="136"/>
      <c r="C8" s="137" t="s">
        <v>43</v>
      </c>
      <c r="D8" s="138"/>
      <c r="E8" s="139"/>
      <c r="F8" s="140"/>
      <c r="G8" s="141"/>
      <c r="H8" s="142"/>
      <c r="I8" s="143"/>
      <c r="J8" s="143"/>
      <c r="K8" s="133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</row>
    <row r="9" spans="1:39" x14ac:dyDescent="0.25">
      <c r="A9" s="127"/>
      <c r="B9" s="136"/>
      <c r="C9" s="144" t="s">
        <v>44</v>
      </c>
      <c r="D9" s="143">
        <v>10</v>
      </c>
      <c r="E9" s="145">
        <v>5000</v>
      </c>
      <c r="F9" s="146" t="s">
        <v>10</v>
      </c>
      <c r="G9" s="147">
        <v>35</v>
      </c>
      <c r="H9" s="142">
        <f>G9*E9</f>
        <v>175000</v>
      </c>
      <c r="I9" s="148">
        <v>1.1000000000000001</v>
      </c>
      <c r="J9" s="142">
        <f>I9*H9</f>
        <v>192500.00000000003</v>
      </c>
      <c r="K9" s="125">
        <f>SUM(L9:AM9)</f>
        <v>385000.00000000006</v>
      </c>
      <c r="L9" s="149">
        <f>IF(MOD(L$2,$D9)=0,$J9,0)</f>
        <v>0</v>
      </c>
      <c r="M9" s="149">
        <f t="shared" ref="M9:AM18" si="1">IF(MOD(M$2,$D9)=0,$J9,0)</f>
        <v>0</v>
      </c>
      <c r="N9" s="149">
        <f t="shared" si="1"/>
        <v>0</v>
      </c>
      <c r="O9" s="149">
        <f t="shared" si="1"/>
        <v>0</v>
      </c>
      <c r="P9" s="149">
        <f t="shared" si="1"/>
        <v>0</v>
      </c>
      <c r="Q9" s="149">
        <f t="shared" si="1"/>
        <v>0</v>
      </c>
      <c r="R9" s="149">
        <f t="shared" si="1"/>
        <v>0</v>
      </c>
      <c r="S9" s="149">
        <f t="shared" si="1"/>
        <v>0</v>
      </c>
      <c r="T9" s="149">
        <f t="shared" si="1"/>
        <v>0</v>
      </c>
      <c r="U9" s="149">
        <f t="shared" si="1"/>
        <v>192500.00000000003</v>
      </c>
      <c r="V9" s="149">
        <f t="shared" si="1"/>
        <v>0</v>
      </c>
      <c r="W9" s="149">
        <f t="shared" si="1"/>
        <v>0</v>
      </c>
      <c r="X9" s="149">
        <f t="shared" si="1"/>
        <v>0</v>
      </c>
      <c r="Y9" s="149">
        <f t="shared" si="1"/>
        <v>0</v>
      </c>
      <c r="Z9" s="149">
        <f t="shared" si="1"/>
        <v>0</v>
      </c>
      <c r="AA9" s="149">
        <f t="shared" si="1"/>
        <v>0</v>
      </c>
      <c r="AB9" s="149">
        <f t="shared" si="1"/>
        <v>0</v>
      </c>
      <c r="AC9" s="149">
        <f t="shared" si="1"/>
        <v>0</v>
      </c>
      <c r="AD9" s="149">
        <f t="shared" si="1"/>
        <v>0</v>
      </c>
      <c r="AE9" s="149">
        <f t="shared" si="1"/>
        <v>192500.00000000003</v>
      </c>
      <c r="AF9" s="149">
        <f t="shared" si="1"/>
        <v>0</v>
      </c>
      <c r="AG9" s="149">
        <f t="shared" si="1"/>
        <v>0</v>
      </c>
      <c r="AH9" s="149">
        <f t="shared" si="1"/>
        <v>0</v>
      </c>
      <c r="AI9" s="149">
        <f t="shared" si="1"/>
        <v>0</v>
      </c>
      <c r="AJ9" s="149">
        <f t="shared" si="1"/>
        <v>0</v>
      </c>
      <c r="AK9" s="149">
        <f t="shared" si="1"/>
        <v>0</v>
      </c>
      <c r="AL9" s="149">
        <f t="shared" si="1"/>
        <v>0</v>
      </c>
      <c r="AM9" s="149">
        <f t="shared" si="1"/>
        <v>0</v>
      </c>
    </row>
    <row r="10" spans="1:39" x14ac:dyDescent="0.25">
      <c r="A10" s="127"/>
      <c r="B10" s="150"/>
      <c r="C10" s="137" t="s">
        <v>45</v>
      </c>
      <c r="D10" s="138"/>
      <c r="E10" s="139"/>
      <c r="F10" s="140"/>
      <c r="G10" s="141"/>
      <c r="H10" s="142">
        <f t="shared" ref="H10:H28" si="2">G10*E10</f>
        <v>0</v>
      </c>
      <c r="I10" s="148"/>
      <c r="J10" s="142">
        <f t="shared" ref="J10:J28" si="3">I10*H10</f>
        <v>0</v>
      </c>
      <c r="K10" s="133">
        <f t="shared" ref="K10:K28" si="4">SUM(L10:AM10)</f>
        <v>0</v>
      </c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</row>
    <row r="11" spans="1:39" x14ac:dyDescent="0.25">
      <c r="A11" s="127"/>
      <c r="B11" s="150"/>
      <c r="C11" s="144" t="s">
        <v>46</v>
      </c>
      <c r="D11" s="143">
        <v>12</v>
      </c>
      <c r="E11" s="145">
        <v>5500</v>
      </c>
      <c r="F11" s="146" t="s">
        <v>10</v>
      </c>
      <c r="G11" s="147">
        <v>23</v>
      </c>
      <c r="H11" s="142">
        <f t="shared" si="2"/>
        <v>126500</v>
      </c>
      <c r="I11" s="148">
        <v>1.1000000000000001</v>
      </c>
      <c r="J11" s="142">
        <f t="shared" si="3"/>
        <v>139150</v>
      </c>
      <c r="K11" s="133">
        <f>SUM(L11:AM11)</f>
        <v>278300</v>
      </c>
      <c r="L11" s="149">
        <f t="shared" ref="L11:AA29" si="5">IF(MOD(L$2,$D11)=0,$J11,0)</f>
        <v>0</v>
      </c>
      <c r="M11" s="149">
        <f t="shared" si="1"/>
        <v>0</v>
      </c>
      <c r="N11" s="149">
        <f t="shared" si="1"/>
        <v>0</v>
      </c>
      <c r="O11" s="149">
        <f t="shared" si="1"/>
        <v>0</v>
      </c>
      <c r="P11" s="149">
        <f t="shared" si="1"/>
        <v>0</v>
      </c>
      <c r="Q11" s="149">
        <f t="shared" si="1"/>
        <v>0</v>
      </c>
      <c r="R11" s="149">
        <f t="shared" si="1"/>
        <v>0</v>
      </c>
      <c r="S11" s="149">
        <f t="shared" si="1"/>
        <v>0</v>
      </c>
      <c r="T11" s="149">
        <f t="shared" si="1"/>
        <v>0</v>
      </c>
      <c r="U11" s="149">
        <f t="shared" si="1"/>
        <v>0</v>
      </c>
      <c r="V11" s="149">
        <f t="shared" si="1"/>
        <v>0</v>
      </c>
      <c r="W11" s="149">
        <f t="shared" si="1"/>
        <v>139150</v>
      </c>
      <c r="X11" s="149">
        <f t="shared" si="1"/>
        <v>0</v>
      </c>
      <c r="Y11" s="149">
        <f t="shared" si="1"/>
        <v>0</v>
      </c>
      <c r="Z11" s="149">
        <f t="shared" si="1"/>
        <v>0</v>
      </c>
      <c r="AA11" s="149">
        <f t="shared" si="1"/>
        <v>0</v>
      </c>
      <c r="AB11" s="149">
        <f t="shared" si="1"/>
        <v>0</v>
      </c>
      <c r="AC11" s="149">
        <f t="shared" si="1"/>
        <v>0</v>
      </c>
      <c r="AD11" s="149">
        <f t="shared" si="1"/>
        <v>0</v>
      </c>
      <c r="AE11" s="149">
        <f t="shared" si="1"/>
        <v>0</v>
      </c>
      <c r="AF11" s="149">
        <f t="shared" si="1"/>
        <v>0</v>
      </c>
      <c r="AG11" s="149">
        <f t="shared" si="1"/>
        <v>0</v>
      </c>
      <c r="AH11" s="149">
        <f t="shared" si="1"/>
        <v>0</v>
      </c>
      <c r="AI11" s="149">
        <f t="shared" si="1"/>
        <v>139150</v>
      </c>
      <c r="AJ11" s="149">
        <f t="shared" si="1"/>
        <v>0</v>
      </c>
      <c r="AK11" s="149">
        <f t="shared" si="1"/>
        <v>0</v>
      </c>
      <c r="AL11" s="149">
        <f t="shared" si="1"/>
        <v>0</v>
      </c>
      <c r="AM11" s="149">
        <f t="shared" si="1"/>
        <v>0</v>
      </c>
    </row>
    <row r="12" spans="1:39" x14ac:dyDescent="0.25">
      <c r="A12" s="127"/>
      <c r="B12" s="150"/>
      <c r="C12" s="151" t="s">
        <v>47</v>
      </c>
      <c r="D12" s="152"/>
      <c r="E12" s="153"/>
      <c r="F12" s="154"/>
      <c r="G12" s="155"/>
      <c r="H12" s="142">
        <f t="shared" si="2"/>
        <v>0</v>
      </c>
      <c r="I12" s="148"/>
      <c r="J12" s="142">
        <f t="shared" si="3"/>
        <v>0</v>
      </c>
      <c r="K12" s="133">
        <f t="shared" si="4"/>
        <v>0</v>
      </c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</row>
    <row r="13" spans="1:39" x14ac:dyDescent="0.25">
      <c r="A13" s="127"/>
      <c r="B13" s="150"/>
      <c r="C13" s="156" t="s">
        <v>48</v>
      </c>
      <c r="D13" s="157">
        <v>25</v>
      </c>
      <c r="E13" s="158">
        <v>500</v>
      </c>
      <c r="F13" s="159" t="s">
        <v>10</v>
      </c>
      <c r="G13" s="160">
        <v>450</v>
      </c>
      <c r="H13" s="142">
        <f t="shared" si="2"/>
        <v>225000</v>
      </c>
      <c r="I13" s="148">
        <v>1.1000000000000001</v>
      </c>
      <c r="J13" s="142">
        <f t="shared" si="3"/>
        <v>247500.00000000003</v>
      </c>
      <c r="K13" s="133">
        <f>SUM(L13:AM13)</f>
        <v>247500.00000000003</v>
      </c>
      <c r="L13" s="149">
        <f t="shared" si="5"/>
        <v>0</v>
      </c>
      <c r="M13" s="149">
        <f t="shared" si="1"/>
        <v>0</v>
      </c>
      <c r="N13" s="149">
        <f t="shared" si="1"/>
        <v>0</v>
      </c>
      <c r="O13" s="149">
        <f t="shared" si="1"/>
        <v>0</v>
      </c>
      <c r="P13" s="149">
        <f t="shared" si="1"/>
        <v>0</v>
      </c>
      <c r="Q13" s="149">
        <f t="shared" si="1"/>
        <v>0</v>
      </c>
      <c r="R13" s="149">
        <f t="shared" si="1"/>
        <v>0</v>
      </c>
      <c r="S13" s="149">
        <f t="shared" si="1"/>
        <v>0</v>
      </c>
      <c r="T13" s="149">
        <f t="shared" si="1"/>
        <v>0</v>
      </c>
      <c r="U13" s="149">
        <f t="shared" si="1"/>
        <v>0</v>
      </c>
      <c r="V13" s="149">
        <f t="shared" si="1"/>
        <v>0</v>
      </c>
      <c r="W13" s="149">
        <f t="shared" si="1"/>
        <v>0</v>
      </c>
      <c r="X13" s="149">
        <f t="shared" si="1"/>
        <v>0</v>
      </c>
      <c r="Y13" s="149">
        <f t="shared" si="1"/>
        <v>0</v>
      </c>
      <c r="Z13" s="149">
        <f t="shared" si="1"/>
        <v>0</v>
      </c>
      <c r="AA13" s="149">
        <f t="shared" si="1"/>
        <v>0</v>
      </c>
      <c r="AB13" s="149">
        <f t="shared" si="1"/>
        <v>0</v>
      </c>
      <c r="AC13" s="149">
        <f t="shared" si="1"/>
        <v>0</v>
      </c>
      <c r="AD13" s="149">
        <f t="shared" si="1"/>
        <v>0</v>
      </c>
      <c r="AE13" s="149">
        <f t="shared" si="1"/>
        <v>0</v>
      </c>
      <c r="AF13" s="149">
        <f t="shared" si="1"/>
        <v>0</v>
      </c>
      <c r="AG13" s="149">
        <f t="shared" si="1"/>
        <v>0</v>
      </c>
      <c r="AH13" s="149">
        <f t="shared" si="1"/>
        <v>0</v>
      </c>
      <c r="AI13" s="149">
        <f t="shared" si="1"/>
        <v>0</v>
      </c>
      <c r="AJ13" s="149">
        <f t="shared" si="1"/>
        <v>247500.00000000003</v>
      </c>
      <c r="AK13" s="149">
        <f t="shared" si="1"/>
        <v>0</v>
      </c>
      <c r="AL13" s="149">
        <f t="shared" si="1"/>
        <v>0</v>
      </c>
      <c r="AM13" s="149">
        <f t="shared" si="1"/>
        <v>0</v>
      </c>
    </row>
    <row r="14" spans="1:39" x14ac:dyDescent="0.25">
      <c r="A14" s="127"/>
      <c r="B14" s="136"/>
      <c r="C14" s="137" t="s">
        <v>49</v>
      </c>
      <c r="D14" s="138"/>
      <c r="E14" s="139"/>
      <c r="F14" s="140"/>
      <c r="G14" s="141"/>
      <c r="H14" s="142">
        <f t="shared" si="2"/>
        <v>0</v>
      </c>
      <c r="I14" s="148"/>
      <c r="J14" s="142">
        <f t="shared" si="3"/>
        <v>0</v>
      </c>
      <c r="K14" s="133">
        <f t="shared" si="4"/>
        <v>0</v>
      </c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</row>
    <row r="15" spans="1:39" x14ac:dyDescent="0.25">
      <c r="A15" s="127"/>
      <c r="B15" s="136"/>
      <c r="C15" s="144" t="s">
        <v>50</v>
      </c>
      <c r="D15" s="143">
        <v>25</v>
      </c>
      <c r="E15" s="145">
        <v>25</v>
      </c>
      <c r="F15" s="146" t="s">
        <v>51</v>
      </c>
      <c r="G15" s="147">
        <v>1500</v>
      </c>
      <c r="H15" s="142">
        <f t="shared" si="2"/>
        <v>37500</v>
      </c>
      <c r="I15" s="148">
        <v>1.1000000000000001</v>
      </c>
      <c r="J15" s="142">
        <f t="shared" si="3"/>
        <v>41250</v>
      </c>
      <c r="K15" s="133">
        <f t="shared" si="4"/>
        <v>41250</v>
      </c>
      <c r="L15" s="149">
        <f t="shared" si="5"/>
        <v>0</v>
      </c>
      <c r="M15" s="149">
        <f t="shared" si="1"/>
        <v>0</v>
      </c>
      <c r="N15" s="149">
        <f t="shared" si="1"/>
        <v>0</v>
      </c>
      <c r="O15" s="149">
        <f t="shared" si="1"/>
        <v>0</v>
      </c>
      <c r="P15" s="149">
        <f t="shared" si="1"/>
        <v>0</v>
      </c>
      <c r="Q15" s="149">
        <f t="shared" si="1"/>
        <v>0</v>
      </c>
      <c r="R15" s="149">
        <f t="shared" si="1"/>
        <v>0</v>
      </c>
      <c r="S15" s="149">
        <f t="shared" si="1"/>
        <v>0</v>
      </c>
      <c r="T15" s="149">
        <f t="shared" si="1"/>
        <v>0</v>
      </c>
      <c r="U15" s="149">
        <f t="shared" si="1"/>
        <v>0</v>
      </c>
      <c r="V15" s="149">
        <f t="shared" si="1"/>
        <v>0</v>
      </c>
      <c r="W15" s="149">
        <f t="shared" si="1"/>
        <v>0</v>
      </c>
      <c r="X15" s="149">
        <f t="shared" si="1"/>
        <v>0</v>
      </c>
      <c r="Y15" s="149">
        <f t="shared" si="1"/>
        <v>0</v>
      </c>
      <c r="Z15" s="149">
        <f t="shared" si="1"/>
        <v>0</v>
      </c>
      <c r="AA15" s="149">
        <f t="shared" si="1"/>
        <v>0</v>
      </c>
      <c r="AB15" s="149">
        <f t="shared" si="1"/>
        <v>0</v>
      </c>
      <c r="AC15" s="149">
        <f t="shared" si="1"/>
        <v>0</v>
      </c>
      <c r="AD15" s="149">
        <f t="shared" si="1"/>
        <v>0</v>
      </c>
      <c r="AE15" s="149">
        <f t="shared" si="1"/>
        <v>0</v>
      </c>
      <c r="AF15" s="149">
        <f t="shared" si="1"/>
        <v>0</v>
      </c>
      <c r="AG15" s="149">
        <f t="shared" si="1"/>
        <v>0</v>
      </c>
      <c r="AH15" s="149">
        <f t="shared" si="1"/>
        <v>0</v>
      </c>
      <c r="AI15" s="149">
        <f t="shared" si="1"/>
        <v>0</v>
      </c>
      <c r="AJ15" s="149">
        <f t="shared" si="1"/>
        <v>41250</v>
      </c>
      <c r="AK15" s="149">
        <f t="shared" si="1"/>
        <v>0</v>
      </c>
      <c r="AL15" s="149">
        <f t="shared" si="1"/>
        <v>0</v>
      </c>
      <c r="AM15" s="149">
        <f t="shared" si="1"/>
        <v>0</v>
      </c>
    </row>
    <row r="16" spans="1:39" x14ac:dyDescent="0.25">
      <c r="A16" s="127"/>
      <c r="B16" s="136"/>
      <c r="C16" s="137" t="s">
        <v>52</v>
      </c>
      <c r="D16" s="138"/>
      <c r="E16" s="139"/>
      <c r="F16" s="140"/>
      <c r="G16" s="141"/>
      <c r="H16" s="142">
        <f t="shared" si="2"/>
        <v>0</v>
      </c>
      <c r="I16" s="148"/>
      <c r="J16" s="142">
        <f t="shared" si="3"/>
        <v>0</v>
      </c>
      <c r="K16" s="133">
        <f t="shared" si="4"/>
        <v>0</v>
      </c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</row>
    <row r="17" spans="1:49" x14ac:dyDescent="0.25">
      <c r="A17" s="127"/>
      <c r="B17" s="136"/>
      <c r="C17" s="144" t="s">
        <v>53</v>
      </c>
      <c r="D17" s="143">
        <v>25</v>
      </c>
      <c r="E17" s="145">
        <v>550</v>
      </c>
      <c r="F17" s="146" t="s">
        <v>10</v>
      </c>
      <c r="G17" s="147">
        <v>25.5</v>
      </c>
      <c r="H17" s="142">
        <f t="shared" si="2"/>
        <v>14025</v>
      </c>
      <c r="I17" s="148">
        <v>1.1000000000000001</v>
      </c>
      <c r="J17" s="142">
        <f t="shared" si="3"/>
        <v>15427.500000000002</v>
      </c>
      <c r="K17" s="133">
        <f t="shared" si="4"/>
        <v>15427.500000000002</v>
      </c>
      <c r="L17" s="149">
        <f t="shared" si="5"/>
        <v>0</v>
      </c>
      <c r="M17" s="149">
        <f t="shared" si="1"/>
        <v>0</v>
      </c>
      <c r="N17" s="149">
        <f t="shared" si="1"/>
        <v>0</v>
      </c>
      <c r="O17" s="149">
        <f t="shared" si="1"/>
        <v>0</v>
      </c>
      <c r="P17" s="149">
        <f t="shared" si="1"/>
        <v>0</v>
      </c>
      <c r="Q17" s="149">
        <f t="shared" si="1"/>
        <v>0</v>
      </c>
      <c r="R17" s="149">
        <f t="shared" si="1"/>
        <v>0</v>
      </c>
      <c r="S17" s="149">
        <f t="shared" si="1"/>
        <v>0</v>
      </c>
      <c r="T17" s="149">
        <f t="shared" si="1"/>
        <v>0</v>
      </c>
      <c r="U17" s="149">
        <f t="shared" si="1"/>
        <v>0</v>
      </c>
      <c r="V17" s="149">
        <f t="shared" si="1"/>
        <v>0</v>
      </c>
      <c r="W17" s="149">
        <f t="shared" si="1"/>
        <v>0</v>
      </c>
      <c r="X17" s="149">
        <f t="shared" si="1"/>
        <v>0</v>
      </c>
      <c r="Y17" s="149">
        <f t="shared" si="1"/>
        <v>0</v>
      </c>
      <c r="Z17" s="149">
        <f t="shared" si="1"/>
        <v>0</v>
      </c>
      <c r="AA17" s="149">
        <f t="shared" si="1"/>
        <v>0</v>
      </c>
      <c r="AB17" s="149">
        <f t="shared" si="1"/>
        <v>0</v>
      </c>
      <c r="AC17" s="149">
        <f t="shared" si="1"/>
        <v>0</v>
      </c>
      <c r="AD17" s="149">
        <f t="shared" si="1"/>
        <v>0</v>
      </c>
      <c r="AE17" s="149">
        <f t="shared" si="1"/>
        <v>0</v>
      </c>
      <c r="AF17" s="149">
        <f t="shared" si="1"/>
        <v>0</v>
      </c>
      <c r="AG17" s="149">
        <f t="shared" si="1"/>
        <v>0</v>
      </c>
      <c r="AH17" s="149">
        <f t="shared" si="1"/>
        <v>0</v>
      </c>
      <c r="AI17" s="149">
        <f t="shared" si="1"/>
        <v>0</v>
      </c>
      <c r="AJ17" s="149">
        <f t="shared" si="1"/>
        <v>15427.500000000002</v>
      </c>
      <c r="AK17" s="149">
        <f t="shared" si="1"/>
        <v>0</v>
      </c>
      <c r="AL17" s="149">
        <f t="shared" si="1"/>
        <v>0</v>
      </c>
      <c r="AM17" s="149">
        <f t="shared" si="1"/>
        <v>0</v>
      </c>
    </row>
    <row r="18" spans="1:49" x14ac:dyDescent="0.25">
      <c r="A18" s="127"/>
      <c r="B18" s="128"/>
      <c r="C18" s="129" t="s">
        <v>54</v>
      </c>
      <c r="D18" s="130"/>
      <c r="E18" s="135"/>
      <c r="F18" s="162"/>
      <c r="G18" s="132"/>
      <c r="H18" s="142">
        <f t="shared" si="2"/>
        <v>0</v>
      </c>
      <c r="I18" s="148"/>
      <c r="J18" s="142">
        <f t="shared" si="3"/>
        <v>0</v>
      </c>
      <c r="K18" s="133">
        <f t="shared" si="4"/>
        <v>0</v>
      </c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</row>
    <row r="19" spans="1:49" x14ac:dyDescent="0.25">
      <c r="A19" s="127"/>
      <c r="B19" s="150"/>
      <c r="C19" s="137" t="s">
        <v>55</v>
      </c>
      <c r="D19" s="138"/>
      <c r="E19" s="139"/>
      <c r="F19" s="140"/>
      <c r="G19" s="141"/>
      <c r="H19" s="142">
        <f t="shared" si="2"/>
        <v>0</v>
      </c>
      <c r="I19" s="148"/>
      <c r="J19" s="142">
        <f t="shared" si="3"/>
        <v>0</v>
      </c>
      <c r="K19" s="133">
        <f t="shared" si="4"/>
        <v>0</v>
      </c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</row>
    <row r="20" spans="1:49" x14ac:dyDescent="0.25">
      <c r="A20" s="127"/>
      <c r="B20" s="150"/>
      <c r="C20" s="144" t="s">
        <v>56</v>
      </c>
      <c r="D20" s="143">
        <v>8</v>
      </c>
      <c r="E20" s="145">
        <v>1300</v>
      </c>
      <c r="F20" s="146" t="s">
        <v>10</v>
      </c>
      <c r="G20" s="147">
        <v>8.5</v>
      </c>
      <c r="H20" s="142">
        <f t="shared" si="2"/>
        <v>11050</v>
      </c>
      <c r="I20" s="148">
        <v>1.1000000000000001</v>
      </c>
      <c r="J20" s="142">
        <f t="shared" si="3"/>
        <v>12155.000000000002</v>
      </c>
      <c r="K20" s="133">
        <f t="shared" si="4"/>
        <v>36465.000000000007</v>
      </c>
      <c r="L20" s="149">
        <f t="shared" si="5"/>
        <v>0</v>
      </c>
      <c r="M20" s="149">
        <f t="shared" si="5"/>
        <v>0</v>
      </c>
      <c r="N20" s="149">
        <f t="shared" si="5"/>
        <v>0</v>
      </c>
      <c r="O20" s="149">
        <f>IF(MOD(O$2,$D20)=0,$J20,0)</f>
        <v>0</v>
      </c>
      <c r="P20" s="149">
        <f t="shared" si="5"/>
        <v>0</v>
      </c>
      <c r="Q20" s="149">
        <f t="shared" si="5"/>
        <v>0</v>
      </c>
      <c r="R20" s="149">
        <f t="shared" si="5"/>
        <v>0</v>
      </c>
      <c r="S20" s="149">
        <f t="shared" si="5"/>
        <v>12155.000000000002</v>
      </c>
      <c r="T20" s="149">
        <f t="shared" si="5"/>
        <v>0</v>
      </c>
      <c r="U20" s="149">
        <f t="shared" si="5"/>
        <v>0</v>
      </c>
      <c r="V20" s="149">
        <f t="shared" si="5"/>
        <v>0</v>
      </c>
      <c r="W20" s="149">
        <f t="shared" si="5"/>
        <v>0</v>
      </c>
      <c r="X20" s="149">
        <f t="shared" si="5"/>
        <v>0</v>
      </c>
      <c r="Y20" s="149">
        <f t="shared" si="5"/>
        <v>0</v>
      </c>
      <c r="Z20" s="149">
        <f t="shared" si="5"/>
        <v>0</v>
      </c>
      <c r="AA20" s="149">
        <f t="shared" si="5"/>
        <v>12155.000000000002</v>
      </c>
      <c r="AB20" s="149">
        <f t="shared" ref="AB20:AP30" si="6">IF(MOD(AB$2,$D20)=0,$J20,0)</f>
        <v>0</v>
      </c>
      <c r="AC20" s="149">
        <f t="shared" si="6"/>
        <v>0</v>
      </c>
      <c r="AD20" s="149">
        <f t="shared" si="6"/>
        <v>0</v>
      </c>
      <c r="AE20" s="149">
        <f t="shared" si="6"/>
        <v>0</v>
      </c>
      <c r="AF20" s="149">
        <f t="shared" si="6"/>
        <v>0</v>
      </c>
      <c r="AG20" s="149">
        <f t="shared" si="6"/>
        <v>0</v>
      </c>
      <c r="AH20" s="149">
        <f t="shared" si="6"/>
        <v>0</v>
      </c>
      <c r="AI20" s="149">
        <f t="shared" si="6"/>
        <v>12155.000000000002</v>
      </c>
      <c r="AJ20" s="149">
        <f t="shared" si="6"/>
        <v>0</v>
      </c>
      <c r="AK20" s="149">
        <f t="shared" si="6"/>
        <v>0</v>
      </c>
      <c r="AL20" s="149">
        <f t="shared" si="6"/>
        <v>0</v>
      </c>
      <c r="AM20" s="149">
        <f t="shared" si="6"/>
        <v>0</v>
      </c>
    </row>
    <row r="21" spans="1:49" x14ac:dyDescent="0.25">
      <c r="A21" s="127"/>
      <c r="B21" s="150"/>
      <c r="C21" s="144" t="s">
        <v>57</v>
      </c>
      <c r="D21" s="143">
        <v>20</v>
      </c>
      <c r="E21" s="145">
        <v>345</v>
      </c>
      <c r="F21" s="146" t="s">
        <v>10</v>
      </c>
      <c r="G21" s="147">
        <v>55</v>
      </c>
      <c r="H21" s="142">
        <f t="shared" si="2"/>
        <v>18975</v>
      </c>
      <c r="I21" s="148">
        <v>1.1000000000000001</v>
      </c>
      <c r="J21" s="142">
        <f t="shared" si="3"/>
        <v>20872.5</v>
      </c>
      <c r="K21" s="133">
        <f t="shared" si="4"/>
        <v>20872.5</v>
      </c>
      <c r="L21" s="149">
        <f t="shared" si="5"/>
        <v>0</v>
      </c>
      <c r="M21" s="149">
        <f t="shared" si="5"/>
        <v>0</v>
      </c>
      <c r="N21" s="149">
        <f t="shared" si="5"/>
        <v>0</v>
      </c>
      <c r="O21" s="149">
        <f t="shared" si="5"/>
        <v>0</v>
      </c>
      <c r="P21" s="149">
        <f t="shared" si="5"/>
        <v>0</v>
      </c>
      <c r="Q21" s="149">
        <f t="shared" si="5"/>
        <v>0</v>
      </c>
      <c r="R21" s="149">
        <f t="shared" si="5"/>
        <v>0</v>
      </c>
      <c r="S21" s="149">
        <f t="shared" si="5"/>
        <v>0</v>
      </c>
      <c r="T21" s="149">
        <f t="shared" si="5"/>
        <v>0</v>
      </c>
      <c r="U21" s="149">
        <f t="shared" si="5"/>
        <v>0</v>
      </c>
      <c r="V21" s="149">
        <f t="shared" si="5"/>
        <v>0</v>
      </c>
      <c r="W21" s="149">
        <f t="shared" si="5"/>
        <v>0</v>
      </c>
      <c r="X21" s="149">
        <f t="shared" si="5"/>
        <v>0</v>
      </c>
      <c r="Y21" s="149">
        <f t="shared" si="5"/>
        <v>0</v>
      </c>
      <c r="Z21" s="149">
        <f t="shared" si="5"/>
        <v>0</v>
      </c>
      <c r="AA21" s="149">
        <f t="shared" si="5"/>
        <v>0</v>
      </c>
      <c r="AB21" s="149">
        <f t="shared" si="6"/>
        <v>0</v>
      </c>
      <c r="AC21" s="149">
        <f t="shared" si="6"/>
        <v>0</v>
      </c>
      <c r="AD21" s="149">
        <f t="shared" si="6"/>
        <v>0</v>
      </c>
      <c r="AE21" s="149">
        <f t="shared" si="6"/>
        <v>20872.5</v>
      </c>
      <c r="AF21" s="149">
        <f t="shared" si="6"/>
        <v>0</v>
      </c>
      <c r="AG21" s="149">
        <f t="shared" si="6"/>
        <v>0</v>
      </c>
      <c r="AH21" s="149">
        <f t="shared" si="6"/>
        <v>0</v>
      </c>
      <c r="AI21" s="149">
        <f t="shared" si="6"/>
        <v>0</v>
      </c>
      <c r="AJ21" s="149">
        <f t="shared" si="6"/>
        <v>0</v>
      </c>
      <c r="AK21" s="149">
        <f t="shared" si="6"/>
        <v>0</v>
      </c>
      <c r="AL21" s="149">
        <f t="shared" si="6"/>
        <v>0</v>
      </c>
      <c r="AM21" s="149">
        <f t="shared" si="6"/>
        <v>0</v>
      </c>
    </row>
    <row r="22" spans="1:49" x14ac:dyDescent="0.25">
      <c r="A22" s="127"/>
      <c r="B22" s="150"/>
      <c r="C22" s="137" t="s">
        <v>58</v>
      </c>
      <c r="D22" s="138"/>
      <c r="E22" s="139"/>
      <c r="F22" s="140"/>
      <c r="G22" s="141"/>
      <c r="H22" s="142">
        <f t="shared" si="2"/>
        <v>0</v>
      </c>
      <c r="I22" s="148"/>
      <c r="J22" s="142">
        <f t="shared" si="3"/>
        <v>0</v>
      </c>
      <c r="K22" s="133">
        <f t="shared" si="4"/>
        <v>0</v>
      </c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</row>
    <row r="23" spans="1:49" x14ac:dyDescent="0.25">
      <c r="A23" s="127"/>
      <c r="B23" s="150"/>
      <c r="C23" s="144" t="s">
        <v>59</v>
      </c>
      <c r="D23" s="143">
        <v>10</v>
      </c>
      <c r="E23" s="145">
        <v>2200</v>
      </c>
      <c r="F23" s="146" t="s">
        <v>10</v>
      </c>
      <c r="G23" s="147">
        <v>25</v>
      </c>
      <c r="H23" s="142">
        <f t="shared" si="2"/>
        <v>55000</v>
      </c>
      <c r="I23" s="148">
        <v>1.1000000000000001</v>
      </c>
      <c r="J23" s="142">
        <f t="shared" si="3"/>
        <v>60500.000000000007</v>
      </c>
      <c r="K23" s="133">
        <f t="shared" si="4"/>
        <v>121000.00000000001</v>
      </c>
      <c r="L23" s="149">
        <f t="shared" si="5"/>
        <v>0</v>
      </c>
      <c r="M23" s="149">
        <f t="shared" si="5"/>
        <v>0</v>
      </c>
      <c r="N23" s="149">
        <f t="shared" si="5"/>
        <v>0</v>
      </c>
      <c r="O23" s="149">
        <f t="shared" si="5"/>
        <v>0</v>
      </c>
      <c r="P23" s="149">
        <f t="shared" si="5"/>
        <v>0</v>
      </c>
      <c r="Q23" s="149">
        <f t="shared" si="5"/>
        <v>0</v>
      </c>
      <c r="R23" s="149">
        <f t="shared" si="5"/>
        <v>0</v>
      </c>
      <c r="S23" s="149">
        <f t="shared" si="5"/>
        <v>0</v>
      </c>
      <c r="T23" s="149">
        <f t="shared" si="5"/>
        <v>0</v>
      </c>
      <c r="U23" s="149">
        <f t="shared" si="5"/>
        <v>60500.000000000007</v>
      </c>
      <c r="V23" s="149">
        <f t="shared" si="5"/>
        <v>0</v>
      </c>
      <c r="W23" s="149">
        <f t="shared" si="5"/>
        <v>0</v>
      </c>
      <c r="X23" s="149">
        <f t="shared" si="5"/>
        <v>0</v>
      </c>
      <c r="Y23" s="149">
        <f t="shared" si="5"/>
        <v>0</v>
      </c>
      <c r="Z23" s="149">
        <f t="shared" si="5"/>
        <v>0</v>
      </c>
      <c r="AA23" s="149">
        <f t="shared" si="5"/>
        <v>0</v>
      </c>
      <c r="AB23" s="149">
        <f t="shared" si="6"/>
        <v>0</v>
      </c>
      <c r="AC23" s="149">
        <f t="shared" si="6"/>
        <v>0</v>
      </c>
      <c r="AD23" s="149">
        <f t="shared" si="6"/>
        <v>0</v>
      </c>
      <c r="AE23" s="149">
        <f t="shared" si="6"/>
        <v>60500.000000000007</v>
      </c>
      <c r="AF23" s="149">
        <f t="shared" si="6"/>
        <v>0</v>
      </c>
      <c r="AG23" s="149">
        <f t="shared" si="6"/>
        <v>0</v>
      </c>
      <c r="AH23" s="149">
        <f t="shared" si="6"/>
        <v>0</v>
      </c>
      <c r="AI23" s="149">
        <f t="shared" si="6"/>
        <v>0</v>
      </c>
      <c r="AJ23" s="149">
        <f t="shared" si="6"/>
        <v>0</v>
      </c>
      <c r="AK23" s="149">
        <f t="shared" si="6"/>
        <v>0</v>
      </c>
      <c r="AL23" s="149">
        <f t="shared" si="6"/>
        <v>0</v>
      </c>
      <c r="AM23" s="149">
        <f t="shared" si="6"/>
        <v>0</v>
      </c>
    </row>
    <row r="24" spans="1:49" x14ac:dyDescent="0.25">
      <c r="A24" s="127"/>
      <c r="B24" s="150"/>
      <c r="C24" s="144" t="s">
        <v>57</v>
      </c>
      <c r="D24" s="143">
        <v>20</v>
      </c>
      <c r="E24" s="145">
        <v>1500</v>
      </c>
      <c r="F24" s="146" t="s">
        <v>10</v>
      </c>
      <c r="G24" s="147">
        <v>65</v>
      </c>
      <c r="H24" s="142">
        <f t="shared" si="2"/>
        <v>97500</v>
      </c>
      <c r="I24" s="148">
        <v>1.1000000000000001</v>
      </c>
      <c r="J24" s="142">
        <f t="shared" si="3"/>
        <v>107250.00000000001</v>
      </c>
      <c r="K24" s="133">
        <f t="shared" si="4"/>
        <v>107250.00000000001</v>
      </c>
      <c r="L24" s="149">
        <f t="shared" si="5"/>
        <v>0</v>
      </c>
      <c r="M24" s="149">
        <f t="shared" si="5"/>
        <v>0</v>
      </c>
      <c r="N24" s="149">
        <f t="shared" si="5"/>
        <v>0</v>
      </c>
      <c r="O24" s="149">
        <f t="shared" si="5"/>
        <v>0</v>
      </c>
      <c r="P24" s="149">
        <f t="shared" si="5"/>
        <v>0</v>
      </c>
      <c r="Q24" s="149">
        <f t="shared" si="5"/>
        <v>0</v>
      </c>
      <c r="R24" s="149">
        <f t="shared" si="5"/>
        <v>0</v>
      </c>
      <c r="S24" s="149">
        <f t="shared" si="5"/>
        <v>0</v>
      </c>
      <c r="T24" s="149">
        <f t="shared" si="5"/>
        <v>0</v>
      </c>
      <c r="U24" s="149">
        <f t="shared" si="5"/>
        <v>0</v>
      </c>
      <c r="V24" s="149">
        <f t="shared" si="5"/>
        <v>0</v>
      </c>
      <c r="W24" s="149">
        <f t="shared" si="5"/>
        <v>0</v>
      </c>
      <c r="X24" s="149">
        <f t="shared" si="5"/>
        <v>0</v>
      </c>
      <c r="Y24" s="149">
        <f t="shared" si="5"/>
        <v>0</v>
      </c>
      <c r="Z24" s="149">
        <f t="shared" si="5"/>
        <v>0</v>
      </c>
      <c r="AA24" s="149">
        <f t="shared" si="5"/>
        <v>0</v>
      </c>
      <c r="AB24" s="149">
        <f t="shared" si="6"/>
        <v>0</v>
      </c>
      <c r="AC24" s="149">
        <f t="shared" si="6"/>
        <v>0</v>
      </c>
      <c r="AD24" s="149">
        <f t="shared" si="6"/>
        <v>0</v>
      </c>
      <c r="AE24" s="149">
        <f t="shared" si="6"/>
        <v>107250.00000000001</v>
      </c>
      <c r="AF24" s="149">
        <f t="shared" si="6"/>
        <v>0</v>
      </c>
      <c r="AG24" s="149">
        <f t="shared" si="6"/>
        <v>0</v>
      </c>
      <c r="AH24" s="149">
        <f t="shared" si="6"/>
        <v>0</v>
      </c>
      <c r="AI24" s="149">
        <f t="shared" si="6"/>
        <v>0</v>
      </c>
      <c r="AJ24" s="149">
        <f t="shared" si="6"/>
        <v>0</v>
      </c>
      <c r="AK24" s="149">
        <f t="shared" si="6"/>
        <v>0</v>
      </c>
      <c r="AL24" s="149">
        <f t="shared" si="6"/>
        <v>0</v>
      </c>
      <c r="AM24" s="149">
        <f t="shared" si="6"/>
        <v>0</v>
      </c>
    </row>
    <row r="25" spans="1:49" x14ac:dyDescent="0.25">
      <c r="A25" s="127"/>
      <c r="B25" s="150"/>
      <c r="C25" s="137" t="s">
        <v>60</v>
      </c>
      <c r="D25" s="138"/>
      <c r="E25" s="139"/>
      <c r="F25" s="140"/>
      <c r="G25" s="141"/>
      <c r="H25" s="142">
        <f t="shared" si="2"/>
        <v>0</v>
      </c>
      <c r="I25" s="148"/>
      <c r="J25" s="142">
        <f t="shared" si="3"/>
        <v>0</v>
      </c>
      <c r="K25" s="133">
        <f t="shared" si="4"/>
        <v>0</v>
      </c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</row>
    <row r="26" spans="1:49" x14ac:dyDescent="0.25">
      <c r="A26" s="127"/>
      <c r="B26" s="150"/>
      <c r="C26" s="144" t="s">
        <v>56</v>
      </c>
      <c r="D26" s="143">
        <v>8</v>
      </c>
      <c r="E26" s="145">
        <v>3800</v>
      </c>
      <c r="F26" s="146" t="s">
        <v>10</v>
      </c>
      <c r="G26" s="147">
        <v>10.5</v>
      </c>
      <c r="H26" s="142">
        <f t="shared" si="2"/>
        <v>39900</v>
      </c>
      <c r="I26" s="148">
        <v>1.1000000000000001</v>
      </c>
      <c r="J26" s="142">
        <f t="shared" si="3"/>
        <v>43890</v>
      </c>
      <c r="K26" s="133">
        <f t="shared" si="4"/>
        <v>131670</v>
      </c>
      <c r="L26" s="149">
        <f t="shared" si="5"/>
        <v>0</v>
      </c>
      <c r="M26" s="149">
        <f t="shared" si="5"/>
        <v>0</v>
      </c>
      <c r="N26" s="149">
        <f t="shared" si="5"/>
        <v>0</v>
      </c>
      <c r="O26" s="149">
        <f t="shared" si="5"/>
        <v>0</v>
      </c>
      <c r="P26" s="149">
        <f t="shared" si="5"/>
        <v>0</v>
      </c>
      <c r="Q26" s="149">
        <f t="shared" si="5"/>
        <v>0</v>
      </c>
      <c r="R26" s="149">
        <f t="shared" si="5"/>
        <v>0</v>
      </c>
      <c r="S26" s="149">
        <f t="shared" si="5"/>
        <v>43890</v>
      </c>
      <c r="T26" s="149">
        <f t="shared" si="5"/>
        <v>0</v>
      </c>
      <c r="U26" s="149">
        <f t="shared" si="5"/>
        <v>0</v>
      </c>
      <c r="V26" s="149">
        <f t="shared" si="5"/>
        <v>0</v>
      </c>
      <c r="W26" s="149">
        <f t="shared" si="5"/>
        <v>0</v>
      </c>
      <c r="X26" s="149">
        <f t="shared" si="5"/>
        <v>0</v>
      </c>
      <c r="Y26" s="149">
        <f t="shared" si="5"/>
        <v>0</v>
      </c>
      <c r="Z26" s="149">
        <f t="shared" si="5"/>
        <v>0</v>
      </c>
      <c r="AA26" s="149">
        <f t="shared" si="5"/>
        <v>43890</v>
      </c>
      <c r="AB26" s="149">
        <f t="shared" si="6"/>
        <v>0</v>
      </c>
      <c r="AC26" s="149">
        <f t="shared" si="6"/>
        <v>0</v>
      </c>
      <c r="AD26" s="149">
        <f t="shared" si="6"/>
        <v>0</v>
      </c>
      <c r="AE26" s="149">
        <f t="shared" si="6"/>
        <v>0</v>
      </c>
      <c r="AF26" s="149">
        <f t="shared" si="6"/>
        <v>0</v>
      </c>
      <c r="AG26" s="149">
        <f t="shared" si="6"/>
        <v>0</v>
      </c>
      <c r="AH26" s="149">
        <f t="shared" si="6"/>
        <v>0</v>
      </c>
      <c r="AI26" s="149">
        <f t="shared" si="6"/>
        <v>43890</v>
      </c>
      <c r="AJ26" s="149">
        <f t="shared" si="6"/>
        <v>0</v>
      </c>
      <c r="AK26" s="149">
        <f t="shared" si="6"/>
        <v>0</v>
      </c>
      <c r="AL26" s="149">
        <f t="shared" si="6"/>
        <v>0</v>
      </c>
      <c r="AM26" s="149">
        <f t="shared" si="6"/>
        <v>0</v>
      </c>
    </row>
    <row r="27" spans="1:49" x14ac:dyDescent="0.25">
      <c r="A27" s="120"/>
      <c r="B27" s="163"/>
      <c r="C27" s="164" t="s">
        <v>61</v>
      </c>
      <c r="D27" s="165">
        <v>10</v>
      </c>
      <c r="E27" s="166">
        <v>500</v>
      </c>
      <c r="F27" s="167" t="s">
        <v>10</v>
      </c>
      <c r="G27" s="168">
        <v>15.5</v>
      </c>
      <c r="H27" s="142">
        <f t="shared" si="2"/>
        <v>7750</v>
      </c>
      <c r="I27" s="148">
        <v>1.1000000000000001</v>
      </c>
      <c r="J27" s="142">
        <f t="shared" si="3"/>
        <v>8525</v>
      </c>
      <c r="K27" s="133">
        <f t="shared" si="4"/>
        <v>17050</v>
      </c>
      <c r="L27" s="149">
        <f t="shared" si="5"/>
        <v>0</v>
      </c>
      <c r="M27" s="149">
        <f t="shared" si="5"/>
        <v>0</v>
      </c>
      <c r="N27" s="149">
        <f t="shared" si="5"/>
        <v>0</v>
      </c>
      <c r="O27" s="149">
        <f t="shared" si="5"/>
        <v>0</v>
      </c>
      <c r="P27" s="149">
        <f t="shared" si="5"/>
        <v>0</v>
      </c>
      <c r="Q27" s="149">
        <f t="shared" si="5"/>
        <v>0</v>
      </c>
      <c r="R27" s="149">
        <f t="shared" si="5"/>
        <v>0</v>
      </c>
      <c r="S27" s="149">
        <f t="shared" si="5"/>
        <v>0</v>
      </c>
      <c r="T27" s="149">
        <f t="shared" si="5"/>
        <v>0</v>
      </c>
      <c r="U27" s="149">
        <f t="shared" si="5"/>
        <v>8525</v>
      </c>
      <c r="V27" s="149">
        <f t="shared" si="5"/>
        <v>0</v>
      </c>
      <c r="W27" s="149">
        <f t="shared" si="5"/>
        <v>0</v>
      </c>
      <c r="X27" s="149">
        <f t="shared" si="5"/>
        <v>0</v>
      </c>
      <c r="Y27" s="149">
        <f t="shared" si="5"/>
        <v>0</v>
      </c>
      <c r="Z27" s="149">
        <f t="shared" si="5"/>
        <v>0</v>
      </c>
      <c r="AA27" s="149">
        <f t="shared" si="5"/>
        <v>0</v>
      </c>
      <c r="AB27" s="149">
        <f t="shared" si="6"/>
        <v>0</v>
      </c>
      <c r="AC27" s="149">
        <f t="shared" si="6"/>
        <v>0</v>
      </c>
      <c r="AD27" s="149">
        <f t="shared" si="6"/>
        <v>0</v>
      </c>
      <c r="AE27" s="149">
        <f t="shared" si="6"/>
        <v>8525</v>
      </c>
      <c r="AF27" s="149">
        <f t="shared" si="6"/>
        <v>0</v>
      </c>
      <c r="AG27" s="149">
        <f t="shared" si="6"/>
        <v>0</v>
      </c>
      <c r="AH27" s="149">
        <f t="shared" si="6"/>
        <v>0</v>
      </c>
      <c r="AI27" s="149">
        <f t="shared" si="6"/>
        <v>0</v>
      </c>
      <c r="AJ27" s="149">
        <f t="shared" si="6"/>
        <v>0</v>
      </c>
      <c r="AK27" s="149">
        <f t="shared" si="6"/>
        <v>0</v>
      </c>
      <c r="AL27" s="149">
        <f t="shared" si="6"/>
        <v>0</v>
      </c>
      <c r="AM27" s="149">
        <f t="shared" si="6"/>
        <v>0</v>
      </c>
      <c r="AN27" s="169"/>
    </row>
    <row r="28" spans="1:49" ht="15.75" thickBot="1" x14ac:dyDescent="0.3">
      <c r="A28" s="120"/>
      <c r="B28" s="163"/>
      <c r="C28" s="164" t="s">
        <v>62</v>
      </c>
      <c r="D28" s="165">
        <v>25</v>
      </c>
      <c r="E28" s="166">
        <v>1000</v>
      </c>
      <c r="F28" s="167" t="s">
        <v>10</v>
      </c>
      <c r="G28" s="168">
        <v>23</v>
      </c>
      <c r="H28" s="142">
        <f t="shared" si="2"/>
        <v>23000</v>
      </c>
      <c r="I28" s="148">
        <v>1.1000000000000001</v>
      </c>
      <c r="J28" s="142">
        <f t="shared" si="3"/>
        <v>25300.000000000004</v>
      </c>
      <c r="K28" s="170">
        <f t="shared" si="4"/>
        <v>25300.000000000004</v>
      </c>
      <c r="L28" s="149">
        <f t="shared" si="5"/>
        <v>0</v>
      </c>
      <c r="M28" s="149">
        <f t="shared" si="5"/>
        <v>0</v>
      </c>
      <c r="N28" s="149">
        <f t="shared" si="5"/>
        <v>0</v>
      </c>
      <c r="O28" s="149">
        <f t="shared" si="5"/>
        <v>0</v>
      </c>
      <c r="P28" s="149">
        <f t="shared" si="5"/>
        <v>0</v>
      </c>
      <c r="Q28" s="149">
        <f t="shared" si="5"/>
        <v>0</v>
      </c>
      <c r="R28" s="149">
        <f t="shared" si="5"/>
        <v>0</v>
      </c>
      <c r="S28" s="149">
        <f t="shared" si="5"/>
        <v>0</v>
      </c>
      <c r="T28" s="149">
        <f t="shared" si="5"/>
        <v>0</v>
      </c>
      <c r="U28" s="149">
        <f t="shared" si="5"/>
        <v>0</v>
      </c>
      <c r="V28" s="149">
        <f t="shared" si="5"/>
        <v>0</v>
      </c>
      <c r="W28" s="149">
        <f t="shared" si="5"/>
        <v>0</v>
      </c>
      <c r="X28" s="149">
        <f t="shared" si="5"/>
        <v>0</v>
      </c>
      <c r="Y28" s="149">
        <f t="shared" si="5"/>
        <v>0</v>
      </c>
      <c r="Z28" s="149">
        <f t="shared" si="5"/>
        <v>0</v>
      </c>
      <c r="AA28" s="149">
        <f t="shared" si="5"/>
        <v>0</v>
      </c>
      <c r="AB28" s="149">
        <f t="shared" si="6"/>
        <v>0</v>
      </c>
      <c r="AC28" s="149">
        <f t="shared" si="6"/>
        <v>0</v>
      </c>
      <c r="AD28" s="149">
        <f t="shared" si="6"/>
        <v>0</v>
      </c>
      <c r="AE28" s="149">
        <f t="shared" si="6"/>
        <v>0</v>
      </c>
      <c r="AF28" s="149">
        <f t="shared" si="6"/>
        <v>0</v>
      </c>
      <c r="AG28" s="149">
        <f t="shared" si="6"/>
        <v>0</v>
      </c>
      <c r="AH28" s="149">
        <f t="shared" si="6"/>
        <v>0</v>
      </c>
      <c r="AI28" s="149">
        <f t="shared" si="6"/>
        <v>0</v>
      </c>
      <c r="AJ28" s="149">
        <f t="shared" si="6"/>
        <v>25300.000000000004</v>
      </c>
      <c r="AK28" s="149">
        <f t="shared" si="6"/>
        <v>0</v>
      </c>
      <c r="AL28" s="149">
        <f t="shared" si="6"/>
        <v>0</v>
      </c>
      <c r="AM28" s="149">
        <f t="shared" si="6"/>
        <v>0</v>
      </c>
      <c r="AN28" s="169"/>
    </row>
    <row r="29" spans="1:49" ht="15.75" thickBot="1" x14ac:dyDescent="0.3">
      <c r="A29" s="171"/>
      <c r="B29" s="172"/>
      <c r="C29" s="173" t="s">
        <v>63</v>
      </c>
      <c r="D29" s="174"/>
      <c r="E29" s="175"/>
      <c r="F29" s="175"/>
      <c r="G29" s="175"/>
      <c r="H29" s="176">
        <f>SUM(H9:H28)</f>
        <v>831200</v>
      </c>
      <c r="I29" s="177"/>
      <c r="J29" s="176">
        <f>SUM(J9:J28)</f>
        <v>914320</v>
      </c>
      <c r="K29" s="176">
        <f>SUM(K9:K28)</f>
        <v>1427085</v>
      </c>
      <c r="L29" s="178">
        <f>SUM(L4:L28)</f>
        <v>0</v>
      </c>
      <c r="M29" s="178">
        <f t="shared" ref="M29:AI29" si="7">SUM(M4:M28)</f>
        <v>0</v>
      </c>
      <c r="N29" s="178">
        <f t="shared" si="7"/>
        <v>0</v>
      </c>
      <c r="O29" s="178">
        <f t="shared" si="7"/>
        <v>0</v>
      </c>
      <c r="P29" s="178">
        <f t="shared" si="7"/>
        <v>0</v>
      </c>
      <c r="Q29" s="178">
        <f t="shared" si="7"/>
        <v>0</v>
      </c>
      <c r="R29" s="178">
        <f t="shared" si="7"/>
        <v>0</v>
      </c>
      <c r="S29" s="178">
        <f>SUM(S4:S28)</f>
        <v>56045</v>
      </c>
      <c r="T29" s="178">
        <f t="shared" si="7"/>
        <v>0</v>
      </c>
      <c r="U29" s="178">
        <f t="shared" si="7"/>
        <v>261525.00000000003</v>
      </c>
      <c r="V29" s="178">
        <f t="shared" si="7"/>
        <v>0</v>
      </c>
      <c r="W29" s="178">
        <f t="shared" si="7"/>
        <v>139150</v>
      </c>
      <c r="X29" s="178">
        <f t="shared" si="7"/>
        <v>0</v>
      </c>
      <c r="Y29" s="178">
        <f t="shared" si="7"/>
        <v>0</v>
      </c>
      <c r="Z29" s="178">
        <f t="shared" si="7"/>
        <v>0</v>
      </c>
      <c r="AA29" s="178">
        <f t="shared" si="7"/>
        <v>56045</v>
      </c>
      <c r="AB29" s="178">
        <f t="shared" si="7"/>
        <v>0</v>
      </c>
      <c r="AC29" s="178">
        <f t="shared" si="7"/>
        <v>0</v>
      </c>
      <c r="AD29" s="178">
        <f t="shared" si="7"/>
        <v>0</v>
      </c>
      <c r="AE29" s="178">
        <f t="shared" si="7"/>
        <v>389647.50000000006</v>
      </c>
      <c r="AF29" s="178">
        <f t="shared" si="7"/>
        <v>0</v>
      </c>
      <c r="AG29" s="178">
        <f t="shared" si="7"/>
        <v>0</v>
      </c>
      <c r="AH29" s="178">
        <f t="shared" si="7"/>
        <v>0</v>
      </c>
      <c r="AI29" s="178">
        <f t="shared" si="7"/>
        <v>195195</v>
      </c>
      <c r="AJ29" s="178">
        <f>SUM(AJ4:AJ28)</f>
        <v>329477.5</v>
      </c>
      <c r="AK29" s="178">
        <f t="shared" ref="AK29:AM29" si="8">SUM(AK4:AK28)</f>
        <v>0</v>
      </c>
      <c r="AL29" s="178">
        <f t="shared" si="8"/>
        <v>0</v>
      </c>
      <c r="AM29" s="178">
        <f t="shared" si="8"/>
        <v>0</v>
      </c>
      <c r="AN29" s="169"/>
    </row>
    <row r="30" spans="1:49" x14ac:dyDescent="0.25">
      <c r="A30" s="163"/>
      <c r="B30" s="163"/>
      <c r="C30" s="179"/>
      <c r="D30" s="180"/>
      <c r="E30" s="181"/>
      <c r="F30" s="181"/>
      <c r="G30" s="181"/>
      <c r="H30" s="181"/>
      <c r="I30" s="181" t="s">
        <v>25</v>
      </c>
      <c r="J30" s="181"/>
      <c r="K30" s="182">
        <f>SUM(L29:AM29)</f>
        <v>1427085</v>
      </c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</row>
    <row r="31" spans="1:49" ht="15.75" thickBot="1" x14ac:dyDescent="0.3">
      <c r="D31" s="183"/>
      <c r="E31" s="183"/>
      <c r="F31" s="183"/>
      <c r="G31" s="183"/>
    </row>
    <row r="32" spans="1:49" s="56" customFormat="1" ht="15.75" thickBot="1" x14ac:dyDescent="0.3">
      <c r="C32" s="57" t="s">
        <v>20</v>
      </c>
      <c r="D32" s="186"/>
      <c r="E32" s="186"/>
      <c r="F32" s="186"/>
      <c r="G32" s="186"/>
      <c r="H32" s="187">
        <v>2.5000000000000001E-2</v>
      </c>
      <c r="I32" s="188"/>
      <c r="J32" s="18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s="56" customFormat="1" x14ac:dyDescent="0.25">
      <c r="C33" s="64"/>
      <c r="D33" s="189"/>
      <c r="E33" s="189"/>
      <c r="F33" s="189"/>
      <c r="G33" s="189"/>
      <c r="H33" s="190"/>
      <c r="I33" s="190"/>
      <c r="J33" s="190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s="56" customFormat="1" x14ac:dyDescent="0.25">
      <c r="D34" s="191"/>
      <c r="E34" s="189"/>
      <c r="F34" s="189"/>
      <c r="G34" s="189"/>
      <c r="K34" s="192" t="s">
        <v>64</v>
      </c>
      <c r="L34" s="193">
        <f>(1+$H$32)^L36</f>
        <v>1.0249999999999999</v>
      </c>
      <c r="M34" s="193">
        <f t="shared" ref="M34:AM34" si="9">(1+$H$32)^M36</f>
        <v>1.0506249999999999</v>
      </c>
      <c r="N34" s="193">
        <f t="shared" si="9"/>
        <v>1.0768906249999999</v>
      </c>
      <c r="O34" s="193">
        <f t="shared" si="9"/>
        <v>1.1038128906249998</v>
      </c>
      <c r="P34" s="193">
        <f t="shared" si="9"/>
        <v>1.1314082128906247</v>
      </c>
      <c r="Q34" s="193">
        <f t="shared" si="9"/>
        <v>1.1596934182128902</v>
      </c>
      <c r="R34" s="193">
        <f t="shared" si="9"/>
        <v>1.1886857536682125</v>
      </c>
      <c r="S34" s="193">
        <f t="shared" si="9"/>
        <v>1.2184028975099177</v>
      </c>
      <c r="T34" s="193">
        <f t="shared" si="9"/>
        <v>1.2488629699476654</v>
      </c>
      <c r="U34" s="193">
        <f t="shared" si="9"/>
        <v>1.2800845441963571</v>
      </c>
      <c r="V34" s="193">
        <f t="shared" si="9"/>
        <v>1.312086657801266</v>
      </c>
      <c r="W34" s="193">
        <f t="shared" si="9"/>
        <v>1.3448888242462975</v>
      </c>
      <c r="X34" s="193">
        <f t="shared" si="9"/>
        <v>1.3785110448524549</v>
      </c>
      <c r="Y34" s="193">
        <f t="shared" si="9"/>
        <v>1.4129738209737661</v>
      </c>
      <c r="Z34" s="193">
        <f t="shared" si="9"/>
        <v>1.4482981664981105</v>
      </c>
      <c r="AA34" s="193">
        <f t="shared" si="9"/>
        <v>1.4845056206605631</v>
      </c>
      <c r="AB34" s="193">
        <f t="shared" si="9"/>
        <v>1.521618261177077</v>
      </c>
      <c r="AC34" s="193">
        <f t="shared" si="9"/>
        <v>1.559658717706504</v>
      </c>
      <c r="AD34" s="193">
        <f t="shared" si="9"/>
        <v>1.5986501856491666</v>
      </c>
      <c r="AE34" s="193">
        <f t="shared" si="9"/>
        <v>1.6386164402903955</v>
      </c>
      <c r="AF34" s="193">
        <f t="shared" si="9"/>
        <v>1.6795818512976552</v>
      </c>
      <c r="AG34" s="193">
        <f t="shared" si="9"/>
        <v>1.7215713975800966</v>
      </c>
      <c r="AH34" s="193">
        <f t="shared" si="9"/>
        <v>1.7646106825195991</v>
      </c>
      <c r="AI34" s="193">
        <f t="shared" si="9"/>
        <v>1.8087259495825889</v>
      </c>
      <c r="AJ34" s="193">
        <f t="shared" si="9"/>
        <v>1.8539440983221533</v>
      </c>
      <c r="AK34" s="193">
        <f t="shared" si="9"/>
        <v>1.9002927007802071</v>
      </c>
      <c r="AL34" s="193">
        <f t="shared" si="9"/>
        <v>1.9478000182997122</v>
      </c>
      <c r="AM34" s="193">
        <f t="shared" si="9"/>
        <v>1.9964950187572048</v>
      </c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9.5" customHeight="1" x14ac:dyDescent="0.25">
      <c r="A35" s="87"/>
      <c r="B35" s="88"/>
      <c r="C35" s="89"/>
      <c r="D35" s="91"/>
      <c r="E35" s="91"/>
      <c r="F35" s="91"/>
      <c r="G35" s="91"/>
      <c r="H35" s="91"/>
      <c r="I35" s="91"/>
      <c r="J35" s="91"/>
      <c r="K35" s="93" t="s">
        <v>23</v>
      </c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</row>
    <row r="36" spans="1:49" x14ac:dyDescent="0.25">
      <c r="A36" s="97" t="s">
        <v>24</v>
      </c>
      <c r="B36" s="98"/>
      <c r="C36" s="99"/>
      <c r="D36" s="195"/>
      <c r="E36" s="195"/>
      <c r="F36" s="195"/>
      <c r="G36" s="195"/>
      <c r="H36" s="195"/>
      <c r="I36" s="195"/>
      <c r="J36" s="195"/>
      <c r="K36" s="103"/>
      <c r="L36" s="104">
        <v>1</v>
      </c>
      <c r="M36" s="104">
        <v>2</v>
      </c>
      <c r="N36" s="104">
        <v>3</v>
      </c>
      <c r="O36" s="104">
        <v>4</v>
      </c>
      <c r="P36" s="104">
        <v>5</v>
      </c>
      <c r="Q36" s="104">
        <v>6</v>
      </c>
      <c r="R36" s="104">
        <v>7</v>
      </c>
      <c r="S36" s="104">
        <v>8</v>
      </c>
      <c r="T36" s="104">
        <v>9</v>
      </c>
      <c r="U36" s="104">
        <v>10</v>
      </c>
      <c r="V36" s="104">
        <v>11</v>
      </c>
      <c r="W36" s="104">
        <v>12</v>
      </c>
      <c r="X36" s="104">
        <v>13</v>
      </c>
      <c r="Y36" s="104">
        <v>14</v>
      </c>
      <c r="Z36" s="104">
        <v>15</v>
      </c>
      <c r="AA36" s="104">
        <v>16</v>
      </c>
      <c r="AB36" s="104">
        <v>17</v>
      </c>
      <c r="AC36" s="104">
        <v>18</v>
      </c>
      <c r="AD36" s="104">
        <v>19</v>
      </c>
      <c r="AE36" s="104">
        <v>20</v>
      </c>
      <c r="AF36" s="104">
        <v>21</v>
      </c>
      <c r="AG36" s="104">
        <v>22</v>
      </c>
      <c r="AH36" s="104">
        <v>23</v>
      </c>
      <c r="AI36" s="104">
        <v>24</v>
      </c>
      <c r="AJ36" s="104">
        <v>25</v>
      </c>
      <c r="AK36" s="104">
        <v>26</v>
      </c>
      <c r="AL36" s="104">
        <v>27</v>
      </c>
      <c r="AM36" s="104">
        <v>28</v>
      </c>
    </row>
    <row r="37" spans="1:49" x14ac:dyDescent="0.25">
      <c r="A37" s="105"/>
      <c r="B37" s="106"/>
      <c r="C37" s="107"/>
      <c r="D37" s="109"/>
      <c r="E37" s="109"/>
      <c r="F37" s="109"/>
      <c r="G37" s="109"/>
      <c r="H37" s="109"/>
      <c r="I37" s="109"/>
      <c r="J37" s="109"/>
      <c r="K37" s="111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</row>
    <row r="38" spans="1:49" s="96" customFormat="1" x14ac:dyDescent="0.25">
      <c r="A38" s="113"/>
      <c r="B38" s="114" t="s">
        <v>39</v>
      </c>
      <c r="C38" s="115"/>
      <c r="D38" s="196"/>
      <c r="E38" s="197"/>
      <c r="F38" s="197"/>
      <c r="G38" s="197"/>
      <c r="H38" s="197"/>
      <c r="I38" s="196"/>
      <c r="J38" s="196"/>
      <c r="K38" s="11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</row>
    <row r="39" spans="1:49" s="96" customFormat="1" x14ac:dyDescent="0.25">
      <c r="A39" s="120"/>
      <c r="B39" s="121" t="s">
        <v>40</v>
      </c>
      <c r="C39" s="122"/>
      <c r="D39" s="199"/>
      <c r="E39" s="200"/>
      <c r="F39" s="200"/>
      <c r="G39" s="200"/>
      <c r="H39" s="200"/>
      <c r="I39" s="199"/>
      <c r="J39" s="199"/>
      <c r="K39" s="125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</row>
    <row r="40" spans="1:49" x14ac:dyDescent="0.25">
      <c r="A40" s="127"/>
      <c r="B40" s="128"/>
      <c r="C40" s="202" t="s">
        <v>41</v>
      </c>
      <c r="D40" s="203"/>
      <c r="E40" s="204"/>
      <c r="F40" s="204"/>
      <c r="G40" s="204"/>
      <c r="H40" s="204"/>
      <c r="I40" s="203"/>
      <c r="J40" s="203"/>
      <c r="K40" s="133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</row>
    <row r="41" spans="1:49" x14ac:dyDescent="0.25">
      <c r="A41" s="127"/>
      <c r="B41" s="128"/>
      <c r="C41" s="202" t="s">
        <v>42</v>
      </c>
      <c r="D41" s="203"/>
      <c r="E41" s="204"/>
      <c r="F41" s="204"/>
      <c r="G41" s="204"/>
      <c r="H41" s="204"/>
      <c r="I41" s="203"/>
      <c r="J41" s="203"/>
      <c r="K41" s="133">
        <f t="shared" ref="K41" si="10">SUM(L41:AM41)</f>
        <v>0</v>
      </c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</row>
    <row r="42" spans="1:49" x14ac:dyDescent="0.25">
      <c r="A42" s="127"/>
      <c r="B42" s="136"/>
      <c r="C42" s="206" t="s">
        <v>43</v>
      </c>
      <c r="D42" s="207"/>
      <c r="E42" s="208"/>
      <c r="F42" s="208"/>
      <c r="G42" s="208"/>
      <c r="H42" s="209"/>
      <c r="I42" s="210"/>
      <c r="J42" s="210"/>
      <c r="K42" s="133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</row>
    <row r="43" spans="1:49" x14ac:dyDescent="0.25">
      <c r="A43" s="127"/>
      <c r="B43" s="136"/>
      <c r="C43" s="211" t="s">
        <v>65</v>
      </c>
      <c r="D43" s="210"/>
      <c r="E43" s="209"/>
      <c r="F43" s="209"/>
      <c r="G43" s="209"/>
      <c r="H43" s="204"/>
      <c r="I43" s="212"/>
      <c r="J43" s="212"/>
      <c r="K43" s="133">
        <f>SUM(L43:AM43)</f>
        <v>561849.93951369997</v>
      </c>
      <c r="L43" s="213">
        <f>L$34*L9</f>
        <v>0</v>
      </c>
      <c r="M43" s="213">
        <f t="shared" ref="M43:AM43" si="11">M$34*M9</f>
        <v>0</v>
      </c>
      <c r="N43" s="213">
        <f t="shared" si="11"/>
        <v>0</v>
      </c>
      <c r="O43" s="213">
        <f t="shared" si="11"/>
        <v>0</v>
      </c>
      <c r="P43" s="213">
        <f t="shared" si="11"/>
        <v>0</v>
      </c>
      <c r="Q43" s="213">
        <f t="shared" si="11"/>
        <v>0</v>
      </c>
      <c r="R43" s="213">
        <f t="shared" si="11"/>
        <v>0</v>
      </c>
      <c r="S43" s="213">
        <f t="shared" si="11"/>
        <v>0</v>
      </c>
      <c r="T43" s="213">
        <f t="shared" si="11"/>
        <v>0</v>
      </c>
      <c r="U43" s="213">
        <f t="shared" si="11"/>
        <v>246416.27475779879</v>
      </c>
      <c r="V43" s="213">
        <f t="shared" si="11"/>
        <v>0</v>
      </c>
      <c r="W43" s="213">
        <f t="shared" si="11"/>
        <v>0</v>
      </c>
      <c r="X43" s="213">
        <f t="shared" si="11"/>
        <v>0</v>
      </c>
      <c r="Y43" s="213">
        <f t="shared" si="11"/>
        <v>0</v>
      </c>
      <c r="Z43" s="213">
        <f t="shared" si="11"/>
        <v>0</v>
      </c>
      <c r="AA43" s="213">
        <f t="shared" si="11"/>
        <v>0</v>
      </c>
      <c r="AB43" s="213">
        <f t="shared" si="11"/>
        <v>0</v>
      </c>
      <c r="AC43" s="213">
        <f t="shared" si="11"/>
        <v>0</v>
      </c>
      <c r="AD43" s="213">
        <f t="shared" si="11"/>
        <v>0</v>
      </c>
      <c r="AE43" s="213">
        <f t="shared" si="11"/>
        <v>315433.66475590121</v>
      </c>
      <c r="AF43" s="213">
        <f t="shared" si="11"/>
        <v>0</v>
      </c>
      <c r="AG43" s="213">
        <f t="shared" si="11"/>
        <v>0</v>
      </c>
      <c r="AH43" s="213">
        <f t="shared" si="11"/>
        <v>0</v>
      </c>
      <c r="AI43" s="213">
        <f t="shared" si="11"/>
        <v>0</v>
      </c>
      <c r="AJ43" s="213">
        <f t="shared" si="11"/>
        <v>0</v>
      </c>
      <c r="AK43" s="213">
        <f t="shared" si="11"/>
        <v>0</v>
      </c>
      <c r="AL43" s="213">
        <f t="shared" si="11"/>
        <v>0</v>
      </c>
      <c r="AM43" s="213">
        <f t="shared" si="11"/>
        <v>0</v>
      </c>
    </row>
    <row r="44" spans="1:49" x14ac:dyDescent="0.25">
      <c r="A44" s="127"/>
      <c r="B44" s="150"/>
      <c r="C44" s="206" t="s">
        <v>45</v>
      </c>
      <c r="D44" s="207"/>
      <c r="E44" s="208"/>
      <c r="F44" s="208"/>
      <c r="G44" s="208"/>
      <c r="H44" s="204"/>
      <c r="I44" s="212"/>
      <c r="J44" s="212"/>
      <c r="K44" s="133">
        <f t="shared" ref="K44" si="12">SUM(L44:AM44)</f>
        <v>0</v>
      </c>
      <c r="L44" s="213">
        <f t="shared" ref="L44:AM53" si="13">L$34*L10</f>
        <v>0</v>
      </c>
      <c r="M44" s="213">
        <f t="shared" si="13"/>
        <v>0</v>
      </c>
      <c r="N44" s="213">
        <f t="shared" si="13"/>
        <v>0</v>
      </c>
      <c r="O44" s="213">
        <f t="shared" si="13"/>
        <v>0</v>
      </c>
      <c r="P44" s="213">
        <f t="shared" si="13"/>
        <v>0</v>
      </c>
      <c r="Q44" s="213">
        <f t="shared" si="13"/>
        <v>0</v>
      </c>
      <c r="R44" s="213">
        <f t="shared" si="13"/>
        <v>0</v>
      </c>
      <c r="S44" s="213">
        <f t="shared" si="13"/>
        <v>0</v>
      </c>
      <c r="T44" s="213">
        <f t="shared" si="13"/>
        <v>0</v>
      </c>
      <c r="U44" s="213">
        <f t="shared" si="13"/>
        <v>0</v>
      </c>
      <c r="V44" s="213">
        <f t="shared" si="13"/>
        <v>0</v>
      </c>
      <c r="W44" s="213">
        <f t="shared" si="13"/>
        <v>0</v>
      </c>
      <c r="X44" s="213">
        <f t="shared" si="13"/>
        <v>0</v>
      </c>
      <c r="Y44" s="213">
        <f t="shared" si="13"/>
        <v>0</v>
      </c>
      <c r="Z44" s="213">
        <f t="shared" si="13"/>
        <v>0</v>
      </c>
      <c r="AA44" s="213">
        <f t="shared" si="13"/>
        <v>0</v>
      </c>
      <c r="AB44" s="213">
        <f t="shared" si="13"/>
        <v>0</v>
      </c>
      <c r="AC44" s="213">
        <f t="shared" si="13"/>
        <v>0</v>
      </c>
      <c r="AD44" s="213">
        <f t="shared" si="13"/>
        <v>0</v>
      </c>
      <c r="AE44" s="213">
        <f t="shared" si="13"/>
        <v>0</v>
      </c>
      <c r="AF44" s="213">
        <f t="shared" si="13"/>
        <v>0</v>
      </c>
      <c r="AG44" s="213">
        <f t="shared" si="13"/>
        <v>0</v>
      </c>
      <c r="AH44" s="213">
        <f t="shared" si="13"/>
        <v>0</v>
      </c>
      <c r="AI44" s="213">
        <f t="shared" si="13"/>
        <v>0</v>
      </c>
      <c r="AJ44" s="213">
        <f t="shared" si="13"/>
        <v>0</v>
      </c>
      <c r="AK44" s="213">
        <f t="shared" si="13"/>
        <v>0</v>
      </c>
      <c r="AL44" s="213">
        <f t="shared" si="13"/>
        <v>0</v>
      </c>
      <c r="AM44" s="213">
        <f t="shared" si="13"/>
        <v>0</v>
      </c>
    </row>
    <row r="45" spans="1:49" x14ac:dyDescent="0.25">
      <c r="A45" s="127"/>
      <c r="B45" s="150"/>
      <c r="C45" s="211" t="s">
        <v>66</v>
      </c>
      <c r="D45" s="210"/>
      <c r="E45" s="209"/>
      <c r="F45" s="209"/>
      <c r="G45" s="209"/>
      <c r="H45" s="204"/>
      <c r="I45" s="212"/>
      <c r="J45" s="212"/>
      <c r="K45" s="133">
        <f>SUM(L45:AM45)</f>
        <v>438825.49577828951</v>
      </c>
      <c r="L45" s="213">
        <f t="shared" si="13"/>
        <v>0</v>
      </c>
      <c r="M45" s="213">
        <f t="shared" si="13"/>
        <v>0</v>
      </c>
      <c r="N45" s="213">
        <f t="shared" si="13"/>
        <v>0</v>
      </c>
      <c r="O45" s="213">
        <f t="shared" si="13"/>
        <v>0</v>
      </c>
      <c r="P45" s="213">
        <f t="shared" si="13"/>
        <v>0</v>
      </c>
      <c r="Q45" s="213">
        <f t="shared" si="13"/>
        <v>0</v>
      </c>
      <c r="R45" s="213">
        <f t="shared" si="13"/>
        <v>0</v>
      </c>
      <c r="S45" s="213">
        <f t="shared" si="13"/>
        <v>0</v>
      </c>
      <c r="T45" s="213">
        <f t="shared" si="13"/>
        <v>0</v>
      </c>
      <c r="U45" s="213">
        <f t="shared" si="13"/>
        <v>0</v>
      </c>
      <c r="V45" s="213">
        <f t="shared" si="13"/>
        <v>0</v>
      </c>
      <c r="W45" s="213">
        <f>W$34*W11</f>
        <v>187141.2798938723</v>
      </c>
      <c r="X45" s="213">
        <f t="shared" si="13"/>
        <v>0</v>
      </c>
      <c r="Y45" s="213">
        <f t="shared" si="13"/>
        <v>0</v>
      </c>
      <c r="Z45" s="213">
        <f t="shared" si="13"/>
        <v>0</v>
      </c>
      <c r="AA45" s="213">
        <f t="shared" si="13"/>
        <v>0</v>
      </c>
      <c r="AB45" s="213">
        <f t="shared" si="13"/>
        <v>0</v>
      </c>
      <c r="AC45" s="213">
        <f t="shared" si="13"/>
        <v>0</v>
      </c>
      <c r="AD45" s="213">
        <f t="shared" si="13"/>
        <v>0</v>
      </c>
      <c r="AE45" s="213">
        <f t="shared" si="13"/>
        <v>0</v>
      </c>
      <c r="AF45" s="213">
        <f t="shared" si="13"/>
        <v>0</v>
      </c>
      <c r="AG45" s="213">
        <f t="shared" si="13"/>
        <v>0</v>
      </c>
      <c r="AH45" s="213">
        <f t="shared" si="13"/>
        <v>0</v>
      </c>
      <c r="AI45" s="213">
        <f t="shared" si="13"/>
        <v>251684.21588441724</v>
      </c>
      <c r="AJ45" s="213">
        <f t="shared" si="13"/>
        <v>0</v>
      </c>
      <c r="AK45" s="213">
        <f t="shared" si="13"/>
        <v>0</v>
      </c>
      <c r="AL45" s="213">
        <f t="shared" si="13"/>
        <v>0</v>
      </c>
      <c r="AM45" s="213">
        <f t="shared" si="13"/>
        <v>0</v>
      </c>
    </row>
    <row r="46" spans="1:49" x14ac:dyDescent="0.25">
      <c r="A46" s="127"/>
      <c r="B46" s="150"/>
      <c r="C46" s="214" t="s">
        <v>47</v>
      </c>
      <c r="D46" s="215"/>
      <c r="E46" s="216"/>
      <c r="F46" s="216"/>
      <c r="G46" s="216"/>
      <c r="H46" s="217"/>
      <c r="I46" s="212"/>
      <c r="J46" s="212"/>
      <c r="K46" s="133">
        <f t="shared" ref="K46" si="14">SUM(L46:AM46)</f>
        <v>0</v>
      </c>
      <c r="L46" s="213">
        <f t="shared" si="13"/>
        <v>0</v>
      </c>
      <c r="M46" s="213">
        <f t="shared" si="13"/>
        <v>0</v>
      </c>
      <c r="N46" s="213">
        <f t="shared" si="13"/>
        <v>0</v>
      </c>
      <c r="O46" s="213">
        <f t="shared" si="13"/>
        <v>0</v>
      </c>
      <c r="P46" s="213">
        <f t="shared" si="13"/>
        <v>0</v>
      </c>
      <c r="Q46" s="213">
        <f t="shared" si="13"/>
        <v>0</v>
      </c>
      <c r="R46" s="213">
        <f t="shared" si="13"/>
        <v>0</v>
      </c>
      <c r="S46" s="213">
        <f t="shared" si="13"/>
        <v>0</v>
      </c>
      <c r="T46" s="213">
        <f t="shared" si="13"/>
        <v>0</v>
      </c>
      <c r="U46" s="213">
        <f t="shared" si="13"/>
        <v>0</v>
      </c>
      <c r="V46" s="213">
        <f t="shared" si="13"/>
        <v>0</v>
      </c>
      <c r="W46" s="213">
        <f t="shared" si="13"/>
        <v>0</v>
      </c>
      <c r="X46" s="213">
        <f t="shared" si="13"/>
        <v>0</v>
      </c>
      <c r="Y46" s="213">
        <f t="shared" si="13"/>
        <v>0</v>
      </c>
      <c r="Z46" s="213">
        <f t="shared" si="13"/>
        <v>0</v>
      </c>
      <c r="AA46" s="213">
        <f t="shared" si="13"/>
        <v>0</v>
      </c>
      <c r="AB46" s="213">
        <f t="shared" si="13"/>
        <v>0</v>
      </c>
      <c r="AC46" s="213">
        <f t="shared" si="13"/>
        <v>0</v>
      </c>
      <c r="AD46" s="213">
        <f t="shared" si="13"/>
        <v>0</v>
      </c>
      <c r="AE46" s="213">
        <f t="shared" si="13"/>
        <v>0</v>
      </c>
      <c r="AF46" s="213">
        <f t="shared" si="13"/>
        <v>0</v>
      </c>
      <c r="AG46" s="213">
        <f t="shared" si="13"/>
        <v>0</v>
      </c>
      <c r="AH46" s="213">
        <f t="shared" si="13"/>
        <v>0</v>
      </c>
      <c r="AI46" s="213">
        <f t="shared" si="13"/>
        <v>0</v>
      </c>
      <c r="AJ46" s="213">
        <f t="shared" si="13"/>
        <v>0</v>
      </c>
      <c r="AK46" s="213">
        <f t="shared" si="13"/>
        <v>0</v>
      </c>
      <c r="AL46" s="213">
        <f t="shared" si="13"/>
        <v>0</v>
      </c>
      <c r="AM46" s="213">
        <f t="shared" si="13"/>
        <v>0</v>
      </c>
    </row>
    <row r="47" spans="1:49" x14ac:dyDescent="0.25">
      <c r="A47" s="127"/>
      <c r="B47" s="150"/>
      <c r="C47" s="218" t="s">
        <v>67</v>
      </c>
      <c r="D47" s="219"/>
      <c r="E47" s="220"/>
      <c r="F47" s="220"/>
      <c r="G47" s="220"/>
      <c r="H47" s="217"/>
      <c r="I47" s="212"/>
      <c r="J47" s="212"/>
      <c r="K47" s="133">
        <f>SUM(L47:AM47)</f>
        <v>458851.16433473298</v>
      </c>
      <c r="L47" s="213">
        <f t="shared" si="13"/>
        <v>0</v>
      </c>
      <c r="M47" s="213">
        <f t="shared" si="13"/>
        <v>0</v>
      </c>
      <c r="N47" s="213">
        <f t="shared" si="13"/>
        <v>0</v>
      </c>
      <c r="O47" s="213">
        <f t="shared" si="13"/>
        <v>0</v>
      </c>
      <c r="P47" s="213">
        <f t="shared" si="13"/>
        <v>0</v>
      </c>
      <c r="Q47" s="213">
        <f t="shared" si="13"/>
        <v>0</v>
      </c>
      <c r="R47" s="213">
        <f t="shared" si="13"/>
        <v>0</v>
      </c>
      <c r="S47" s="213">
        <f t="shared" si="13"/>
        <v>0</v>
      </c>
      <c r="T47" s="213">
        <f t="shared" si="13"/>
        <v>0</v>
      </c>
      <c r="U47" s="213">
        <f t="shared" si="13"/>
        <v>0</v>
      </c>
      <c r="V47" s="213">
        <f t="shared" si="13"/>
        <v>0</v>
      </c>
      <c r="W47" s="213">
        <f t="shared" si="13"/>
        <v>0</v>
      </c>
      <c r="X47" s="213">
        <f t="shared" si="13"/>
        <v>0</v>
      </c>
      <c r="Y47" s="213">
        <f t="shared" si="13"/>
        <v>0</v>
      </c>
      <c r="Z47" s="213">
        <f t="shared" si="13"/>
        <v>0</v>
      </c>
      <c r="AA47" s="213">
        <f t="shared" si="13"/>
        <v>0</v>
      </c>
      <c r="AB47" s="213">
        <f t="shared" si="13"/>
        <v>0</v>
      </c>
      <c r="AC47" s="213">
        <f t="shared" si="13"/>
        <v>0</v>
      </c>
      <c r="AD47" s="213">
        <f t="shared" si="13"/>
        <v>0</v>
      </c>
      <c r="AE47" s="213">
        <f t="shared" si="13"/>
        <v>0</v>
      </c>
      <c r="AF47" s="213">
        <f t="shared" si="13"/>
        <v>0</v>
      </c>
      <c r="AG47" s="213">
        <f t="shared" si="13"/>
        <v>0</v>
      </c>
      <c r="AH47" s="213">
        <f t="shared" si="13"/>
        <v>0</v>
      </c>
      <c r="AI47" s="213">
        <f t="shared" si="13"/>
        <v>0</v>
      </c>
      <c r="AJ47" s="213">
        <f t="shared" si="13"/>
        <v>458851.16433473298</v>
      </c>
      <c r="AK47" s="213">
        <f t="shared" si="13"/>
        <v>0</v>
      </c>
      <c r="AL47" s="213">
        <f t="shared" si="13"/>
        <v>0</v>
      </c>
      <c r="AM47" s="213">
        <f t="shared" si="13"/>
        <v>0</v>
      </c>
    </row>
    <row r="48" spans="1:49" x14ac:dyDescent="0.25">
      <c r="A48" s="127"/>
      <c r="B48" s="136"/>
      <c r="C48" s="206" t="s">
        <v>49</v>
      </c>
      <c r="D48" s="207"/>
      <c r="E48" s="208"/>
      <c r="F48" s="208"/>
      <c r="G48" s="208"/>
      <c r="H48" s="204"/>
      <c r="I48" s="212"/>
      <c r="J48" s="212"/>
      <c r="K48" s="133">
        <f t="shared" ref="K48:K62" si="15">SUM(L48:AM48)</f>
        <v>0</v>
      </c>
      <c r="L48" s="213">
        <f t="shared" si="13"/>
        <v>0</v>
      </c>
      <c r="M48" s="213">
        <f t="shared" si="13"/>
        <v>0</v>
      </c>
      <c r="N48" s="213">
        <f t="shared" si="13"/>
        <v>0</v>
      </c>
      <c r="O48" s="213">
        <f t="shared" si="13"/>
        <v>0</v>
      </c>
      <c r="P48" s="213">
        <f t="shared" si="13"/>
        <v>0</v>
      </c>
      <c r="Q48" s="213">
        <f t="shared" si="13"/>
        <v>0</v>
      </c>
      <c r="R48" s="213">
        <f t="shared" si="13"/>
        <v>0</v>
      </c>
      <c r="S48" s="213">
        <f t="shared" si="13"/>
        <v>0</v>
      </c>
      <c r="T48" s="213">
        <f t="shared" si="13"/>
        <v>0</v>
      </c>
      <c r="U48" s="213">
        <f t="shared" si="13"/>
        <v>0</v>
      </c>
      <c r="V48" s="213">
        <f t="shared" si="13"/>
        <v>0</v>
      </c>
      <c r="W48" s="213">
        <f t="shared" si="13"/>
        <v>0</v>
      </c>
      <c r="X48" s="213">
        <f t="shared" si="13"/>
        <v>0</v>
      </c>
      <c r="Y48" s="213">
        <f t="shared" si="13"/>
        <v>0</v>
      </c>
      <c r="Z48" s="213">
        <f t="shared" si="13"/>
        <v>0</v>
      </c>
      <c r="AA48" s="213">
        <f t="shared" si="13"/>
        <v>0</v>
      </c>
      <c r="AB48" s="213">
        <f t="shared" si="13"/>
        <v>0</v>
      </c>
      <c r="AC48" s="213">
        <f t="shared" si="13"/>
        <v>0</v>
      </c>
      <c r="AD48" s="213">
        <f t="shared" si="13"/>
        <v>0</v>
      </c>
      <c r="AE48" s="213">
        <f t="shared" si="13"/>
        <v>0</v>
      </c>
      <c r="AF48" s="213">
        <f t="shared" si="13"/>
        <v>0</v>
      </c>
      <c r="AG48" s="213">
        <f t="shared" si="13"/>
        <v>0</v>
      </c>
      <c r="AH48" s="213">
        <f t="shared" si="13"/>
        <v>0</v>
      </c>
      <c r="AI48" s="213">
        <f t="shared" si="13"/>
        <v>0</v>
      </c>
      <c r="AJ48" s="213">
        <f t="shared" si="13"/>
        <v>0</v>
      </c>
      <c r="AK48" s="213">
        <f t="shared" si="13"/>
        <v>0</v>
      </c>
      <c r="AL48" s="213">
        <f t="shared" si="13"/>
        <v>0</v>
      </c>
      <c r="AM48" s="213">
        <f t="shared" si="13"/>
        <v>0</v>
      </c>
    </row>
    <row r="49" spans="1:40" x14ac:dyDescent="0.25">
      <c r="A49" s="127"/>
      <c r="B49" s="136"/>
      <c r="C49" s="211" t="s">
        <v>68</v>
      </c>
      <c r="D49" s="210"/>
      <c r="E49" s="209"/>
      <c r="F49" s="209"/>
      <c r="G49" s="209"/>
      <c r="H49" s="204"/>
      <c r="I49" s="212"/>
      <c r="J49" s="212"/>
      <c r="K49" s="133">
        <f t="shared" si="15"/>
        <v>76475.19405578883</v>
      </c>
      <c r="L49" s="213">
        <f t="shared" si="13"/>
        <v>0</v>
      </c>
      <c r="M49" s="213">
        <f t="shared" si="13"/>
        <v>0</v>
      </c>
      <c r="N49" s="213">
        <f t="shared" si="13"/>
        <v>0</v>
      </c>
      <c r="O49" s="213">
        <f t="shared" si="13"/>
        <v>0</v>
      </c>
      <c r="P49" s="213">
        <f t="shared" si="13"/>
        <v>0</v>
      </c>
      <c r="Q49" s="213">
        <f t="shared" si="13"/>
        <v>0</v>
      </c>
      <c r="R49" s="213">
        <f t="shared" si="13"/>
        <v>0</v>
      </c>
      <c r="S49" s="213">
        <f t="shared" si="13"/>
        <v>0</v>
      </c>
      <c r="T49" s="213">
        <f t="shared" si="13"/>
        <v>0</v>
      </c>
      <c r="U49" s="213">
        <f t="shared" si="13"/>
        <v>0</v>
      </c>
      <c r="V49" s="213">
        <f t="shared" si="13"/>
        <v>0</v>
      </c>
      <c r="W49" s="213">
        <f t="shared" si="13"/>
        <v>0</v>
      </c>
      <c r="X49" s="213">
        <f t="shared" si="13"/>
        <v>0</v>
      </c>
      <c r="Y49" s="213">
        <f t="shared" si="13"/>
        <v>0</v>
      </c>
      <c r="Z49" s="213">
        <f t="shared" si="13"/>
        <v>0</v>
      </c>
      <c r="AA49" s="213">
        <f t="shared" si="13"/>
        <v>0</v>
      </c>
      <c r="AB49" s="213">
        <f t="shared" si="13"/>
        <v>0</v>
      </c>
      <c r="AC49" s="213">
        <f t="shared" si="13"/>
        <v>0</v>
      </c>
      <c r="AD49" s="213">
        <f t="shared" si="13"/>
        <v>0</v>
      </c>
      <c r="AE49" s="213">
        <f t="shared" si="13"/>
        <v>0</v>
      </c>
      <c r="AF49" s="213">
        <f t="shared" si="13"/>
        <v>0</v>
      </c>
      <c r="AG49" s="213">
        <f t="shared" si="13"/>
        <v>0</v>
      </c>
      <c r="AH49" s="213">
        <f t="shared" si="13"/>
        <v>0</v>
      </c>
      <c r="AI49" s="213">
        <f t="shared" si="13"/>
        <v>0</v>
      </c>
      <c r="AJ49" s="213">
        <f t="shared" si="13"/>
        <v>76475.19405578883</v>
      </c>
      <c r="AK49" s="213">
        <f t="shared" si="13"/>
        <v>0</v>
      </c>
      <c r="AL49" s="213">
        <f t="shared" si="13"/>
        <v>0</v>
      </c>
      <c r="AM49" s="213">
        <f t="shared" si="13"/>
        <v>0</v>
      </c>
    </row>
    <row r="50" spans="1:40" x14ac:dyDescent="0.25">
      <c r="A50" s="127"/>
      <c r="B50" s="136"/>
      <c r="C50" s="206" t="s">
        <v>52</v>
      </c>
      <c r="D50" s="207"/>
      <c r="E50" s="208"/>
      <c r="F50" s="208"/>
      <c r="G50" s="208"/>
      <c r="H50" s="204"/>
      <c r="I50" s="212"/>
      <c r="J50" s="212"/>
      <c r="K50" s="133">
        <f t="shared" si="15"/>
        <v>0</v>
      </c>
      <c r="L50" s="213">
        <f t="shared" si="13"/>
        <v>0</v>
      </c>
      <c r="M50" s="213">
        <f t="shared" si="13"/>
        <v>0</v>
      </c>
      <c r="N50" s="213">
        <f t="shared" si="13"/>
        <v>0</v>
      </c>
      <c r="O50" s="213">
        <f t="shared" si="13"/>
        <v>0</v>
      </c>
      <c r="P50" s="213">
        <f t="shared" si="13"/>
        <v>0</v>
      </c>
      <c r="Q50" s="213">
        <f t="shared" si="13"/>
        <v>0</v>
      </c>
      <c r="R50" s="213">
        <f t="shared" si="13"/>
        <v>0</v>
      </c>
      <c r="S50" s="213">
        <f t="shared" si="13"/>
        <v>0</v>
      </c>
      <c r="T50" s="213">
        <f t="shared" si="13"/>
        <v>0</v>
      </c>
      <c r="U50" s="213">
        <f t="shared" si="13"/>
        <v>0</v>
      </c>
      <c r="V50" s="213">
        <f t="shared" si="13"/>
        <v>0</v>
      </c>
      <c r="W50" s="213">
        <f t="shared" si="13"/>
        <v>0</v>
      </c>
      <c r="X50" s="213">
        <f t="shared" si="13"/>
        <v>0</v>
      </c>
      <c r="Y50" s="213">
        <f t="shared" si="13"/>
        <v>0</v>
      </c>
      <c r="Z50" s="213">
        <f t="shared" si="13"/>
        <v>0</v>
      </c>
      <c r="AA50" s="213">
        <f t="shared" si="13"/>
        <v>0</v>
      </c>
      <c r="AB50" s="213">
        <f t="shared" si="13"/>
        <v>0</v>
      </c>
      <c r="AC50" s="213">
        <f t="shared" si="13"/>
        <v>0</v>
      </c>
      <c r="AD50" s="213">
        <f t="shared" si="13"/>
        <v>0</v>
      </c>
      <c r="AE50" s="213">
        <f t="shared" si="13"/>
        <v>0</v>
      </c>
      <c r="AF50" s="213">
        <f t="shared" si="13"/>
        <v>0</v>
      </c>
      <c r="AG50" s="213">
        <f t="shared" si="13"/>
        <v>0</v>
      </c>
      <c r="AH50" s="213">
        <f t="shared" si="13"/>
        <v>0</v>
      </c>
      <c r="AI50" s="213">
        <f t="shared" si="13"/>
        <v>0</v>
      </c>
      <c r="AJ50" s="213">
        <f t="shared" si="13"/>
        <v>0</v>
      </c>
      <c r="AK50" s="213">
        <f t="shared" si="13"/>
        <v>0</v>
      </c>
      <c r="AL50" s="213">
        <f t="shared" si="13"/>
        <v>0</v>
      </c>
      <c r="AM50" s="213">
        <f t="shared" si="13"/>
        <v>0</v>
      </c>
    </row>
    <row r="51" spans="1:40" x14ac:dyDescent="0.25">
      <c r="A51" s="127"/>
      <c r="B51" s="136"/>
      <c r="C51" s="211" t="s">
        <v>69</v>
      </c>
      <c r="D51" s="210"/>
      <c r="E51" s="209"/>
      <c r="F51" s="209"/>
      <c r="G51" s="209"/>
      <c r="H51" s="204"/>
      <c r="I51" s="212"/>
      <c r="J51" s="212"/>
      <c r="K51" s="133">
        <f t="shared" si="15"/>
        <v>28601.722576865024</v>
      </c>
      <c r="L51" s="213">
        <f t="shared" si="13"/>
        <v>0</v>
      </c>
      <c r="M51" s="213">
        <f t="shared" si="13"/>
        <v>0</v>
      </c>
      <c r="N51" s="213">
        <f t="shared" si="13"/>
        <v>0</v>
      </c>
      <c r="O51" s="213">
        <f t="shared" si="13"/>
        <v>0</v>
      </c>
      <c r="P51" s="213">
        <f t="shared" si="13"/>
        <v>0</v>
      </c>
      <c r="Q51" s="213">
        <f t="shared" si="13"/>
        <v>0</v>
      </c>
      <c r="R51" s="213">
        <f t="shared" si="13"/>
        <v>0</v>
      </c>
      <c r="S51" s="213">
        <f t="shared" si="13"/>
        <v>0</v>
      </c>
      <c r="T51" s="213">
        <f t="shared" si="13"/>
        <v>0</v>
      </c>
      <c r="U51" s="213">
        <f>U$34*U17</f>
        <v>0</v>
      </c>
      <c r="V51" s="213">
        <f t="shared" si="13"/>
        <v>0</v>
      </c>
      <c r="W51" s="213">
        <f t="shared" si="13"/>
        <v>0</v>
      </c>
      <c r="X51" s="213">
        <f t="shared" si="13"/>
        <v>0</v>
      </c>
      <c r="Y51" s="213">
        <f t="shared" si="13"/>
        <v>0</v>
      </c>
      <c r="Z51" s="213">
        <f t="shared" si="13"/>
        <v>0</v>
      </c>
      <c r="AA51" s="213">
        <f t="shared" si="13"/>
        <v>0</v>
      </c>
      <c r="AB51" s="213">
        <f t="shared" si="13"/>
        <v>0</v>
      </c>
      <c r="AC51" s="213">
        <f t="shared" si="13"/>
        <v>0</v>
      </c>
      <c r="AD51" s="213">
        <f t="shared" si="13"/>
        <v>0</v>
      </c>
      <c r="AE51" s="213">
        <f t="shared" si="13"/>
        <v>0</v>
      </c>
      <c r="AF51" s="213">
        <f t="shared" si="13"/>
        <v>0</v>
      </c>
      <c r="AG51" s="213">
        <f t="shared" si="13"/>
        <v>0</v>
      </c>
      <c r="AH51" s="213">
        <f t="shared" si="13"/>
        <v>0</v>
      </c>
      <c r="AI51" s="213">
        <f t="shared" si="13"/>
        <v>0</v>
      </c>
      <c r="AJ51" s="213">
        <f t="shared" si="13"/>
        <v>28601.722576865024</v>
      </c>
      <c r="AK51" s="213">
        <f t="shared" si="13"/>
        <v>0</v>
      </c>
      <c r="AL51" s="213">
        <f t="shared" si="13"/>
        <v>0</v>
      </c>
      <c r="AM51" s="213">
        <f t="shared" si="13"/>
        <v>0</v>
      </c>
    </row>
    <row r="52" spans="1:40" x14ac:dyDescent="0.25">
      <c r="A52" s="127"/>
      <c r="B52" s="128"/>
      <c r="C52" s="202" t="s">
        <v>54</v>
      </c>
      <c r="D52" s="203"/>
      <c r="E52" s="204"/>
      <c r="F52" s="204"/>
      <c r="G52" s="204"/>
      <c r="H52" s="204"/>
      <c r="I52" s="212"/>
      <c r="J52" s="212"/>
      <c r="K52" s="133">
        <f t="shared" si="15"/>
        <v>0</v>
      </c>
      <c r="L52" s="213">
        <f t="shared" si="13"/>
        <v>0</v>
      </c>
      <c r="M52" s="213">
        <f t="shared" si="13"/>
        <v>0</v>
      </c>
      <c r="N52" s="213">
        <f t="shared" si="13"/>
        <v>0</v>
      </c>
      <c r="O52" s="213">
        <f t="shared" si="13"/>
        <v>0</v>
      </c>
      <c r="P52" s="213">
        <f t="shared" si="13"/>
        <v>0</v>
      </c>
      <c r="Q52" s="213">
        <f t="shared" si="13"/>
        <v>0</v>
      </c>
      <c r="R52" s="213">
        <f t="shared" si="13"/>
        <v>0</v>
      </c>
      <c r="S52" s="213">
        <f t="shared" si="13"/>
        <v>0</v>
      </c>
      <c r="T52" s="213">
        <f t="shared" si="13"/>
        <v>0</v>
      </c>
      <c r="U52" s="213">
        <f t="shared" si="13"/>
        <v>0</v>
      </c>
      <c r="V52" s="213">
        <f t="shared" si="13"/>
        <v>0</v>
      </c>
      <c r="W52" s="213">
        <f t="shared" si="13"/>
        <v>0</v>
      </c>
      <c r="X52" s="213">
        <f t="shared" si="13"/>
        <v>0</v>
      </c>
      <c r="Y52" s="213">
        <f t="shared" si="13"/>
        <v>0</v>
      </c>
      <c r="Z52" s="213">
        <f t="shared" si="13"/>
        <v>0</v>
      </c>
      <c r="AA52" s="213">
        <f t="shared" si="13"/>
        <v>0</v>
      </c>
      <c r="AB52" s="213">
        <f t="shared" si="13"/>
        <v>0</v>
      </c>
      <c r="AC52" s="213">
        <f t="shared" si="13"/>
        <v>0</v>
      </c>
      <c r="AD52" s="213">
        <f t="shared" si="13"/>
        <v>0</v>
      </c>
      <c r="AE52" s="213">
        <f t="shared" si="13"/>
        <v>0</v>
      </c>
      <c r="AF52" s="213">
        <f t="shared" si="13"/>
        <v>0</v>
      </c>
      <c r="AG52" s="213">
        <f t="shared" si="13"/>
        <v>0</v>
      </c>
      <c r="AH52" s="213">
        <f t="shared" si="13"/>
        <v>0</v>
      </c>
      <c r="AI52" s="213">
        <f t="shared" si="13"/>
        <v>0</v>
      </c>
      <c r="AJ52" s="213">
        <f t="shared" si="13"/>
        <v>0</v>
      </c>
      <c r="AK52" s="213">
        <f t="shared" si="13"/>
        <v>0</v>
      </c>
      <c r="AL52" s="213">
        <f t="shared" si="13"/>
        <v>0</v>
      </c>
      <c r="AM52" s="213">
        <f t="shared" si="13"/>
        <v>0</v>
      </c>
    </row>
    <row r="53" spans="1:40" x14ac:dyDescent="0.25">
      <c r="A53" s="127"/>
      <c r="B53" s="150"/>
      <c r="C53" s="206" t="s">
        <v>55</v>
      </c>
      <c r="D53" s="207"/>
      <c r="E53" s="208"/>
      <c r="F53" s="208"/>
      <c r="G53" s="208"/>
      <c r="H53" s="204"/>
      <c r="I53" s="212"/>
      <c r="J53" s="212"/>
      <c r="K53" s="133">
        <f t="shared" si="15"/>
        <v>0</v>
      </c>
      <c r="L53" s="213">
        <f t="shared" si="13"/>
        <v>0</v>
      </c>
      <c r="M53" s="213">
        <f t="shared" si="13"/>
        <v>0</v>
      </c>
      <c r="N53" s="213">
        <f t="shared" si="13"/>
        <v>0</v>
      </c>
      <c r="O53" s="213">
        <f t="shared" si="13"/>
        <v>0</v>
      </c>
      <c r="P53" s="213">
        <f t="shared" si="13"/>
        <v>0</v>
      </c>
      <c r="Q53" s="213">
        <f t="shared" ref="Q53:AR53" si="16">Q$34*Q19</f>
        <v>0</v>
      </c>
      <c r="R53" s="213">
        <f t="shared" si="16"/>
        <v>0</v>
      </c>
      <c r="S53" s="213">
        <f t="shared" si="16"/>
        <v>0</v>
      </c>
      <c r="T53" s="213">
        <f t="shared" si="16"/>
        <v>0</v>
      </c>
      <c r="U53" s="213">
        <f t="shared" si="16"/>
        <v>0</v>
      </c>
      <c r="V53" s="213">
        <f t="shared" si="16"/>
        <v>0</v>
      </c>
      <c r="W53" s="213">
        <f t="shared" si="16"/>
        <v>0</v>
      </c>
      <c r="X53" s="213">
        <f t="shared" si="16"/>
        <v>0</v>
      </c>
      <c r="Y53" s="213">
        <f t="shared" si="16"/>
        <v>0</v>
      </c>
      <c r="Z53" s="213">
        <f t="shared" si="16"/>
        <v>0</v>
      </c>
      <c r="AA53" s="213">
        <f t="shared" si="16"/>
        <v>0</v>
      </c>
      <c r="AB53" s="213">
        <f t="shared" si="16"/>
        <v>0</v>
      </c>
      <c r="AC53" s="213">
        <f t="shared" si="16"/>
        <v>0</v>
      </c>
      <c r="AD53" s="213">
        <f t="shared" si="16"/>
        <v>0</v>
      </c>
      <c r="AE53" s="213">
        <f t="shared" si="16"/>
        <v>0</v>
      </c>
      <c r="AF53" s="213">
        <f t="shared" si="16"/>
        <v>0</v>
      </c>
      <c r="AG53" s="213">
        <f t="shared" si="16"/>
        <v>0</v>
      </c>
      <c r="AH53" s="213">
        <f t="shared" si="16"/>
        <v>0</v>
      </c>
      <c r="AI53" s="213">
        <f t="shared" si="16"/>
        <v>0</v>
      </c>
      <c r="AJ53" s="213">
        <f t="shared" si="16"/>
        <v>0</v>
      </c>
      <c r="AK53" s="213">
        <f t="shared" si="16"/>
        <v>0</v>
      </c>
      <c r="AL53" s="213">
        <f t="shared" si="16"/>
        <v>0</v>
      </c>
      <c r="AM53" s="213">
        <f t="shared" si="16"/>
        <v>0</v>
      </c>
    </row>
    <row r="54" spans="1:40" x14ac:dyDescent="0.25">
      <c r="A54" s="127"/>
      <c r="B54" s="150"/>
      <c r="C54" s="211" t="s">
        <v>70</v>
      </c>
      <c r="D54" s="210"/>
      <c r="E54" s="209"/>
      <c r="F54" s="209"/>
      <c r="G54" s="209"/>
      <c r="H54" s="204"/>
      <c r="I54" s="212"/>
      <c r="J54" s="212"/>
      <c r="K54" s="133">
        <f t="shared" si="15"/>
        <v>54838.916955538574</v>
      </c>
      <c r="L54" s="213">
        <f t="shared" ref="L54:AM62" si="17">L$34*L20</f>
        <v>0</v>
      </c>
      <c r="M54" s="213">
        <f t="shared" si="17"/>
        <v>0</v>
      </c>
      <c r="N54" s="213">
        <f t="shared" si="17"/>
        <v>0</v>
      </c>
      <c r="O54" s="213">
        <f t="shared" si="17"/>
        <v>0</v>
      </c>
      <c r="P54" s="213">
        <f t="shared" si="17"/>
        <v>0</v>
      </c>
      <c r="Q54" s="213">
        <f t="shared" si="17"/>
        <v>0</v>
      </c>
      <c r="R54" s="213">
        <f t="shared" si="17"/>
        <v>0</v>
      </c>
      <c r="S54" s="213">
        <f t="shared" si="17"/>
        <v>14809.687219233052</v>
      </c>
      <c r="T54" s="213">
        <f t="shared" si="17"/>
        <v>0</v>
      </c>
      <c r="U54" s="213">
        <f t="shared" si="17"/>
        <v>0</v>
      </c>
      <c r="V54" s="213">
        <f t="shared" si="17"/>
        <v>0</v>
      </c>
      <c r="W54" s="213">
        <f t="shared" si="17"/>
        <v>0</v>
      </c>
      <c r="X54" s="213">
        <f t="shared" si="17"/>
        <v>0</v>
      </c>
      <c r="Y54" s="213">
        <f t="shared" si="17"/>
        <v>0</v>
      </c>
      <c r="Z54" s="213">
        <f t="shared" si="17"/>
        <v>0</v>
      </c>
      <c r="AA54" s="213">
        <f t="shared" si="17"/>
        <v>18044.165819129146</v>
      </c>
      <c r="AB54" s="213">
        <f t="shared" si="17"/>
        <v>0</v>
      </c>
      <c r="AC54" s="213">
        <f t="shared" si="17"/>
        <v>0</v>
      </c>
      <c r="AD54" s="213">
        <f t="shared" si="17"/>
        <v>0</v>
      </c>
      <c r="AE54" s="213">
        <f t="shared" si="17"/>
        <v>0</v>
      </c>
      <c r="AF54" s="213">
        <f t="shared" si="17"/>
        <v>0</v>
      </c>
      <c r="AG54" s="213">
        <f t="shared" si="17"/>
        <v>0</v>
      </c>
      <c r="AH54" s="213">
        <f t="shared" si="17"/>
        <v>0</v>
      </c>
      <c r="AI54" s="213">
        <f t="shared" si="17"/>
        <v>21985.063917176372</v>
      </c>
      <c r="AJ54" s="213">
        <f t="shared" si="17"/>
        <v>0</v>
      </c>
      <c r="AK54" s="213">
        <f t="shared" si="17"/>
        <v>0</v>
      </c>
      <c r="AL54" s="213">
        <f t="shared" si="17"/>
        <v>0</v>
      </c>
      <c r="AM54" s="213">
        <f t="shared" si="17"/>
        <v>0</v>
      </c>
    </row>
    <row r="55" spans="1:40" x14ac:dyDescent="0.25">
      <c r="A55" s="127"/>
      <c r="B55" s="150"/>
      <c r="C55" s="211" t="s">
        <v>71</v>
      </c>
      <c r="D55" s="210"/>
      <c r="E55" s="209"/>
      <c r="F55" s="209"/>
      <c r="G55" s="209"/>
      <c r="H55" s="204"/>
      <c r="I55" s="212"/>
      <c r="J55" s="212"/>
      <c r="K55" s="133">
        <f t="shared" si="15"/>
        <v>34202.02164996128</v>
      </c>
      <c r="L55" s="213">
        <f t="shared" si="17"/>
        <v>0</v>
      </c>
      <c r="M55" s="213">
        <f t="shared" si="17"/>
        <v>0</v>
      </c>
      <c r="N55" s="213">
        <f t="shared" si="17"/>
        <v>0</v>
      </c>
      <c r="O55" s="213">
        <f t="shared" si="17"/>
        <v>0</v>
      </c>
      <c r="P55" s="213">
        <f t="shared" si="17"/>
        <v>0</v>
      </c>
      <c r="Q55" s="213">
        <f t="shared" si="17"/>
        <v>0</v>
      </c>
      <c r="R55" s="213">
        <f t="shared" si="17"/>
        <v>0</v>
      </c>
      <c r="S55" s="213">
        <f t="shared" si="17"/>
        <v>0</v>
      </c>
      <c r="T55" s="213">
        <f t="shared" si="17"/>
        <v>0</v>
      </c>
      <c r="U55" s="213">
        <f t="shared" si="17"/>
        <v>0</v>
      </c>
      <c r="V55" s="213">
        <f t="shared" si="17"/>
        <v>0</v>
      </c>
      <c r="W55" s="213">
        <f t="shared" si="17"/>
        <v>0</v>
      </c>
      <c r="X55" s="213">
        <f t="shared" si="17"/>
        <v>0</v>
      </c>
      <c r="Y55" s="213">
        <f t="shared" si="17"/>
        <v>0</v>
      </c>
      <c r="Z55" s="213">
        <f t="shared" si="17"/>
        <v>0</v>
      </c>
      <c r="AA55" s="213">
        <f t="shared" si="17"/>
        <v>0</v>
      </c>
      <c r="AB55" s="213">
        <f t="shared" si="17"/>
        <v>0</v>
      </c>
      <c r="AC55" s="213">
        <f t="shared" si="17"/>
        <v>0</v>
      </c>
      <c r="AD55" s="213">
        <f t="shared" si="17"/>
        <v>0</v>
      </c>
      <c r="AE55" s="213">
        <f t="shared" si="17"/>
        <v>34202.02164996128</v>
      </c>
      <c r="AF55" s="213">
        <f t="shared" si="17"/>
        <v>0</v>
      </c>
      <c r="AG55" s="213">
        <f t="shared" si="17"/>
        <v>0</v>
      </c>
      <c r="AH55" s="213">
        <f t="shared" si="17"/>
        <v>0</v>
      </c>
      <c r="AI55" s="213">
        <f t="shared" si="17"/>
        <v>0</v>
      </c>
      <c r="AJ55" s="213">
        <f t="shared" si="17"/>
        <v>0</v>
      </c>
      <c r="AK55" s="213">
        <f t="shared" si="17"/>
        <v>0</v>
      </c>
      <c r="AL55" s="213">
        <f t="shared" si="17"/>
        <v>0</v>
      </c>
      <c r="AM55" s="213">
        <f t="shared" si="17"/>
        <v>0</v>
      </c>
    </row>
    <row r="56" spans="1:40" x14ac:dyDescent="0.25">
      <c r="A56" s="127"/>
      <c r="B56" s="150"/>
      <c r="C56" s="206" t="s">
        <v>58</v>
      </c>
      <c r="D56" s="207"/>
      <c r="E56" s="208"/>
      <c r="F56" s="208"/>
      <c r="G56" s="208"/>
      <c r="H56" s="204"/>
      <c r="I56" s="212"/>
      <c r="J56" s="212"/>
      <c r="K56" s="133">
        <f t="shared" si="15"/>
        <v>0</v>
      </c>
      <c r="L56" s="213">
        <f t="shared" si="17"/>
        <v>0</v>
      </c>
      <c r="M56" s="213">
        <f t="shared" si="17"/>
        <v>0</v>
      </c>
      <c r="N56" s="213">
        <f t="shared" si="17"/>
        <v>0</v>
      </c>
      <c r="O56" s="213">
        <f t="shared" si="17"/>
        <v>0</v>
      </c>
      <c r="P56" s="213">
        <f t="shared" si="17"/>
        <v>0</v>
      </c>
      <c r="Q56" s="213">
        <f t="shared" si="17"/>
        <v>0</v>
      </c>
      <c r="R56" s="213">
        <f t="shared" si="17"/>
        <v>0</v>
      </c>
      <c r="S56" s="213">
        <f t="shared" si="17"/>
        <v>0</v>
      </c>
      <c r="T56" s="213">
        <f t="shared" si="17"/>
        <v>0</v>
      </c>
      <c r="U56" s="213">
        <f t="shared" si="17"/>
        <v>0</v>
      </c>
      <c r="V56" s="213">
        <f t="shared" si="17"/>
        <v>0</v>
      </c>
      <c r="W56" s="213">
        <f t="shared" si="17"/>
        <v>0</v>
      </c>
      <c r="X56" s="213">
        <f t="shared" si="17"/>
        <v>0</v>
      </c>
      <c r="Y56" s="213">
        <f t="shared" si="17"/>
        <v>0</v>
      </c>
      <c r="Z56" s="213">
        <f t="shared" si="17"/>
        <v>0</v>
      </c>
      <c r="AA56" s="213">
        <f t="shared" si="17"/>
        <v>0</v>
      </c>
      <c r="AB56" s="213">
        <f t="shared" si="17"/>
        <v>0</v>
      </c>
      <c r="AC56" s="213">
        <f t="shared" si="17"/>
        <v>0</v>
      </c>
      <c r="AD56" s="213">
        <f t="shared" si="17"/>
        <v>0</v>
      </c>
      <c r="AE56" s="213">
        <f t="shared" si="17"/>
        <v>0</v>
      </c>
      <c r="AF56" s="213">
        <f t="shared" si="17"/>
        <v>0</v>
      </c>
      <c r="AG56" s="213">
        <f t="shared" si="17"/>
        <v>0</v>
      </c>
      <c r="AH56" s="213">
        <f t="shared" si="17"/>
        <v>0</v>
      </c>
      <c r="AI56" s="213">
        <f t="shared" si="17"/>
        <v>0</v>
      </c>
      <c r="AJ56" s="213">
        <f t="shared" si="17"/>
        <v>0</v>
      </c>
      <c r="AK56" s="213">
        <f t="shared" si="17"/>
        <v>0</v>
      </c>
      <c r="AL56" s="213">
        <f t="shared" si="17"/>
        <v>0</v>
      </c>
      <c r="AM56" s="213">
        <f t="shared" si="17"/>
        <v>0</v>
      </c>
    </row>
    <row r="57" spans="1:40" x14ac:dyDescent="0.25">
      <c r="A57" s="127"/>
      <c r="B57" s="150"/>
      <c r="C57" s="211" t="s">
        <v>72</v>
      </c>
      <c r="D57" s="210"/>
      <c r="E57" s="209"/>
      <c r="F57" s="209"/>
      <c r="G57" s="209"/>
      <c r="H57" s="204"/>
      <c r="I57" s="212"/>
      <c r="J57" s="212"/>
      <c r="K57" s="133">
        <f t="shared" si="15"/>
        <v>176581.40956144856</v>
      </c>
      <c r="L57" s="213">
        <f t="shared" si="17"/>
        <v>0</v>
      </c>
      <c r="M57" s="213">
        <f t="shared" si="17"/>
        <v>0</v>
      </c>
      <c r="N57" s="213">
        <f t="shared" si="17"/>
        <v>0</v>
      </c>
      <c r="O57" s="213">
        <f t="shared" si="17"/>
        <v>0</v>
      </c>
      <c r="P57" s="213">
        <f t="shared" si="17"/>
        <v>0</v>
      </c>
      <c r="Q57" s="213">
        <f t="shared" si="17"/>
        <v>0</v>
      </c>
      <c r="R57" s="213">
        <f t="shared" si="17"/>
        <v>0</v>
      </c>
      <c r="S57" s="213">
        <f t="shared" si="17"/>
        <v>0</v>
      </c>
      <c r="T57" s="213">
        <f t="shared" si="17"/>
        <v>0</v>
      </c>
      <c r="U57" s="213">
        <f t="shared" si="17"/>
        <v>77445.114923879606</v>
      </c>
      <c r="V57" s="213">
        <f t="shared" si="17"/>
        <v>0</v>
      </c>
      <c r="W57" s="213">
        <f t="shared" si="17"/>
        <v>0</v>
      </c>
      <c r="X57" s="213">
        <f t="shared" si="17"/>
        <v>0</v>
      </c>
      <c r="Y57" s="213">
        <f t="shared" si="17"/>
        <v>0</v>
      </c>
      <c r="Z57" s="213">
        <f t="shared" si="17"/>
        <v>0</v>
      </c>
      <c r="AA57" s="213">
        <f t="shared" si="17"/>
        <v>0</v>
      </c>
      <c r="AB57" s="213">
        <f t="shared" si="17"/>
        <v>0</v>
      </c>
      <c r="AC57" s="213">
        <f t="shared" si="17"/>
        <v>0</v>
      </c>
      <c r="AD57" s="213">
        <f t="shared" si="17"/>
        <v>0</v>
      </c>
      <c r="AE57" s="213">
        <f t="shared" si="17"/>
        <v>99136.29463756895</v>
      </c>
      <c r="AF57" s="213">
        <f t="shared" si="17"/>
        <v>0</v>
      </c>
      <c r="AG57" s="213">
        <f t="shared" si="17"/>
        <v>0</v>
      </c>
      <c r="AH57" s="213">
        <f t="shared" si="17"/>
        <v>0</v>
      </c>
      <c r="AI57" s="213">
        <f t="shared" si="17"/>
        <v>0</v>
      </c>
      <c r="AJ57" s="213">
        <f t="shared" si="17"/>
        <v>0</v>
      </c>
      <c r="AK57" s="213">
        <f t="shared" si="17"/>
        <v>0</v>
      </c>
      <c r="AL57" s="213">
        <f t="shared" si="17"/>
        <v>0</v>
      </c>
      <c r="AM57" s="213">
        <f t="shared" si="17"/>
        <v>0</v>
      </c>
    </row>
    <row r="58" spans="1:40" x14ac:dyDescent="0.25">
      <c r="A58" s="127"/>
      <c r="B58" s="150"/>
      <c r="C58" s="211" t="s">
        <v>71</v>
      </c>
      <c r="D58" s="210"/>
      <c r="E58" s="209"/>
      <c r="F58" s="209"/>
      <c r="G58" s="209"/>
      <c r="H58" s="204"/>
      <c r="I58" s="212"/>
      <c r="J58" s="212"/>
      <c r="K58" s="133">
        <f t="shared" si="15"/>
        <v>175741.61322114494</v>
      </c>
      <c r="L58" s="213">
        <f t="shared" si="17"/>
        <v>0</v>
      </c>
      <c r="M58" s="213">
        <f t="shared" si="17"/>
        <v>0</v>
      </c>
      <c r="N58" s="213">
        <f t="shared" si="17"/>
        <v>0</v>
      </c>
      <c r="O58" s="213">
        <f t="shared" si="17"/>
        <v>0</v>
      </c>
      <c r="P58" s="213">
        <f t="shared" si="17"/>
        <v>0</v>
      </c>
      <c r="Q58" s="213">
        <f t="shared" si="17"/>
        <v>0</v>
      </c>
      <c r="R58" s="213">
        <f t="shared" si="17"/>
        <v>0</v>
      </c>
      <c r="S58" s="213">
        <f t="shared" si="17"/>
        <v>0</v>
      </c>
      <c r="T58" s="213">
        <f t="shared" si="17"/>
        <v>0</v>
      </c>
      <c r="U58" s="213">
        <f t="shared" si="17"/>
        <v>0</v>
      </c>
      <c r="V58" s="213">
        <f t="shared" si="17"/>
        <v>0</v>
      </c>
      <c r="W58" s="213">
        <f t="shared" si="17"/>
        <v>0</v>
      </c>
      <c r="X58" s="213">
        <f t="shared" si="17"/>
        <v>0</v>
      </c>
      <c r="Y58" s="213">
        <f t="shared" si="17"/>
        <v>0</v>
      </c>
      <c r="Z58" s="213">
        <f t="shared" si="17"/>
        <v>0</v>
      </c>
      <c r="AA58" s="213">
        <f t="shared" si="17"/>
        <v>0</v>
      </c>
      <c r="AB58" s="213">
        <f t="shared" si="17"/>
        <v>0</v>
      </c>
      <c r="AC58" s="213">
        <f t="shared" si="17"/>
        <v>0</v>
      </c>
      <c r="AD58" s="213">
        <f t="shared" si="17"/>
        <v>0</v>
      </c>
      <c r="AE58" s="213">
        <f t="shared" si="17"/>
        <v>175741.61322114494</v>
      </c>
      <c r="AF58" s="213">
        <f t="shared" si="17"/>
        <v>0</v>
      </c>
      <c r="AG58" s="213">
        <f t="shared" si="17"/>
        <v>0</v>
      </c>
      <c r="AH58" s="213">
        <f t="shared" si="17"/>
        <v>0</v>
      </c>
      <c r="AI58" s="213">
        <f t="shared" si="17"/>
        <v>0</v>
      </c>
      <c r="AJ58" s="213">
        <f t="shared" si="17"/>
        <v>0</v>
      </c>
      <c r="AK58" s="213">
        <f t="shared" si="17"/>
        <v>0</v>
      </c>
      <c r="AL58" s="213">
        <f t="shared" si="17"/>
        <v>0</v>
      </c>
      <c r="AM58" s="213">
        <f t="shared" si="17"/>
        <v>0</v>
      </c>
    </row>
    <row r="59" spans="1:40" x14ac:dyDescent="0.25">
      <c r="A59" s="127"/>
      <c r="B59" s="150"/>
      <c r="C59" s="206" t="s">
        <v>60</v>
      </c>
      <c r="D59" s="207"/>
      <c r="E59" s="208"/>
      <c r="F59" s="208"/>
      <c r="G59" s="208"/>
      <c r="H59" s="204"/>
      <c r="I59" s="212"/>
      <c r="J59" s="212"/>
      <c r="K59" s="133">
        <f t="shared" si="15"/>
        <v>0</v>
      </c>
      <c r="L59" s="213">
        <f t="shared" si="17"/>
        <v>0</v>
      </c>
      <c r="M59" s="213">
        <f t="shared" si="17"/>
        <v>0</v>
      </c>
      <c r="N59" s="213">
        <f t="shared" si="17"/>
        <v>0</v>
      </c>
      <c r="O59" s="213">
        <f t="shared" si="17"/>
        <v>0</v>
      </c>
      <c r="P59" s="213">
        <f t="shared" si="17"/>
        <v>0</v>
      </c>
      <c r="Q59" s="213">
        <f t="shared" si="17"/>
        <v>0</v>
      </c>
      <c r="R59" s="213">
        <f t="shared" si="17"/>
        <v>0</v>
      </c>
      <c r="S59" s="213">
        <f t="shared" si="17"/>
        <v>0</v>
      </c>
      <c r="T59" s="213">
        <f t="shared" si="17"/>
        <v>0</v>
      </c>
      <c r="U59" s="213">
        <f t="shared" si="17"/>
        <v>0</v>
      </c>
      <c r="V59" s="213">
        <f t="shared" si="17"/>
        <v>0</v>
      </c>
      <c r="W59" s="213">
        <f t="shared" si="17"/>
        <v>0</v>
      </c>
      <c r="X59" s="213">
        <f t="shared" si="17"/>
        <v>0</v>
      </c>
      <c r="Y59" s="213">
        <f t="shared" si="17"/>
        <v>0</v>
      </c>
      <c r="Z59" s="213">
        <f t="shared" si="17"/>
        <v>0</v>
      </c>
      <c r="AA59" s="213">
        <f t="shared" si="17"/>
        <v>0</v>
      </c>
      <c r="AB59" s="213">
        <f t="shared" si="17"/>
        <v>0</v>
      </c>
      <c r="AC59" s="213">
        <f t="shared" si="17"/>
        <v>0</v>
      </c>
      <c r="AD59" s="213">
        <f t="shared" si="17"/>
        <v>0</v>
      </c>
      <c r="AE59" s="213">
        <f t="shared" si="17"/>
        <v>0</v>
      </c>
      <c r="AF59" s="213">
        <f t="shared" si="17"/>
        <v>0</v>
      </c>
      <c r="AG59" s="213">
        <f t="shared" si="17"/>
        <v>0</v>
      </c>
      <c r="AH59" s="213">
        <f t="shared" si="17"/>
        <v>0</v>
      </c>
      <c r="AI59" s="213">
        <f t="shared" si="17"/>
        <v>0</v>
      </c>
      <c r="AJ59" s="213">
        <f t="shared" si="17"/>
        <v>0</v>
      </c>
      <c r="AK59" s="213">
        <f t="shared" si="17"/>
        <v>0</v>
      </c>
      <c r="AL59" s="213">
        <f t="shared" si="17"/>
        <v>0</v>
      </c>
      <c r="AM59" s="213">
        <f t="shared" si="17"/>
        <v>0</v>
      </c>
    </row>
    <row r="60" spans="1:40" x14ac:dyDescent="0.25">
      <c r="A60" s="127"/>
      <c r="B60" s="150"/>
      <c r="C60" s="144" t="s">
        <v>70</v>
      </c>
      <c r="D60" s="210"/>
      <c r="E60" s="209"/>
      <c r="F60" s="209"/>
      <c r="G60" s="209"/>
      <c r="H60" s="204"/>
      <c r="I60" s="212"/>
      <c r="J60" s="212"/>
      <c r="K60" s="133">
        <f t="shared" si="15"/>
        <v>198015.63678968223</v>
      </c>
      <c r="L60" s="213">
        <f t="shared" si="17"/>
        <v>0</v>
      </c>
      <c r="M60" s="213">
        <f t="shared" si="17"/>
        <v>0</v>
      </c>
      <c r="N60" s="213">
        <f t="shared" si="17"/>
        <v>0</v>
      </c>
      <c r="O60" s="213">
        <f t="shared" si="17"/>
        <v>0</v>
      </c>
      <c r="P60" s="213">
        <f t="shared" si="17"/>
        <v>0</v>
      </c>
      <c r="Q60" s="213">
        <f t="shared" si="17"/>
        <v>0</v>
      </c>
      <c r="R60" s="213">
        <f t="shared" si="17"/>
        <v>0</v>
      </c>
      <c r="S60" s="213">
        <f t="shared" si="17"/>
        <v>53475.703171710287</v>
      </c>
      <c r="T60" s="213">
        <f t="shared" si="17"/>
        <v>0</v>
      </c>
      <c r="U60" s="213">
        <f t="shared" si="17"/>
        <v>0</v>
      </c>
      <c r="V60" s="213">
        <f t="shared" si="17"/>
        <v>0</v>
      </c>
      <c r="W60" s="213">
        <f t="shared" si="17"/>
        <v>0</v>
      </c>
      <c r="X60" s="213">
        <f t="shared" si="17"/>
        <v>0</v>
      </c>
      <c r="Y60" s="213">
        <f t="shared" si="17"/>
        <v>0</v>
      </c>
      <c r="Z60" s="213">
        <f t="shared" si="17"/>
        <v>0</v>
      </c>
      <c r="AA60" s="213">
        <f t="shared" si="17"/>
        <v>65154.951690792113</v>
      </c>
      <c r="AB60" s="213">
        <f t="shared" si="17"/>
        <v>0</v>
      </c>
      <c r="AC60" s="213">
        <f t="shared" si="17"/>
        <v>0</v>
      </c>
      <c r="AD60" s="213">
        <f t="shared" si="17"/>
        <v>0</v>
      </c>
      <c r="AE60" s="213">
        <f t="shared" si="17"/>
        <v>0</v>
      </c>
      <c r="AF60" s="213">
        <f t="shared" si="17"/>
        <v>0</v>
      </c>
      <c r="AG60" s="213">
        <f t="shared" si="17"/>
        <v>0</v>
      </c>
      <c r="AH60" s="213">
        <f t="shared" si="17"/>
        <v>0</v>
      </c>
      <c r="AI60" s="213">
        <f t="shared" si="17"/>
        <v>79384.981927179833</v>
      </c>
      <c r="AJ60" s="213">
        <f t="shared" si="17"/>
        <v>0</v>
      </c>
      <c r="AK60" s="213">
        <f t="shared" si="17"/>
        <v>0</v>
      </c>
      <c r="AL60" s="213">
        <f t="shared" si="17"/>
        <v>0</v>
      </c>
      <c r="AM60" s="213">
        <f t="shared" si="17"/>
        <v>0</v>
      </c>
    </row>
    <row r="61" spans="1:40" x14ac:dyDescent="0.25">
      <c r="A61" s="120"/>
      <c r="B61" s="163"/>
      <c r="C61" s="164" t="s">
        <v>73</v>
      </c>
      <c r="D61" s="221"/>
      <c r="E61" s="222"/>
      <c r="F61" s="222"/>
      <c r="G61" s="222"/>
      <c r="H61" s="223"/>
      <c r="I61" s="212"/>
      <c r="J61" s="212"/>
      <c r="K61" s="133">
        <f t="shared" si="15"/>
        <v>24881.925892749568</v>
      </c>
      <c r="L61" s="213">
        <f t="shared" si="17"/>
        <v>0</v>
      </c>
      <c r="M61" s="213">
        <f t="shared" si="17"/>
        <v>0</v>
      </c>
      <c r="N61" s="213">
        <f t="shared" si="17"/>
        <v>0</v>
      </c>
      <c r="O61" s="213">
        <f t="shared" si="17"/>
        <v>0</v>
      </c>
      <c r="P61" s="213">
        <f t="shared" si="17"/>
        <v>0</v>
      </c>
      <c r="Q61" s="213">
        <f t="shared" si="17"/>
        <v>0</v>
      </c>
      <c r="R61" s="213">
        <f t="shared" si="17"/>
        <v>0</v>
      </c>
      <c r="S61" s="213">
        <f t="shared" si="17"/>
        <v>0</v>
      </c>
      <c r="T61" s="213">
        <f t="shared" si="17"/>
        <v>0</v>
      </c>
      <c r="U61" s="213">
        <f t="shared" si="17"/>
        <v>10912.720739273944</v>
      </c>
      <c r="V61" s="213">
        <f t="shared" si="17"/>
        <v>0</v>
      </c>
      <c r="W61" s="213">
        <f t="shared" si="17"/>
        <v>0</v>
      </c>
      <c r="X61" s="213">
        <f t="shared" si="17"/>
        <v>0</v>
      </c>
      <c r="Y61" s="213">
        <f t="shared" si="17"/>
        <v>0</v>
      </c>
      <c r="Z61" s="213">
        <f t="shared" si="17"/>
        <v>0</v>
      </c>
      <c r="AA61" s="213">
        <f t="shared" si="17"/>
        <v>0</v>
      </c>
      <c r="AB61" s="213">
        <f t="shared" si="17"/>
        <v>0</v>
      </c>
      <c r="AC61" s="213">
        <f t="shared" si="17"/>
        <v>0</v>
      </c>
      <c r="AD61" s="213">
        <f t="shared" si="17"/>
        <v>0</v>
      </c>
      <c r="AE61" s="213">
        <f t="shared" si="17"/>
        <v>13969.205153475623</v>
      </c>
      <c r="AF61" s="213">
        <f t="shared" si="17"/>
        <v>0</v>
      </c>
      <c r="AG61" s="213">
        <f t="shared" si="17"/>
        <v>0</v>
      </c>
      <c r="AH61" s="213">
        <f t="shared" si="17"/>
        <v>0</v>
      </c>
      <c r="AI61" s="213">
        <f t="shared" si="17"/>
        <v>0</v>
      </c>
      <c r="AJ61" s="213">
        <f t="shared" si="17"/>
        <v>0</v>
      </c>
      <c r="AK61" s="213">
        <f t="shared" si="17"/>
        <v>0</v>
      </c>
      <c r="AL61" s="213">
        <f t="shared" si="17"/>
        <v>0</v>
      </c>
      <c r="AM61" s="213">
        <f t="shared" si="17"/>
        <v>0</v>
      </c>
      <c r="AN61" s="169"/>
    </row>
    <row r="62" spans="1:40" ht="15.75" thickBot="1" x14ac:dyDescent="0.3">
      <c r="A62" s="120"/>
      <c r="B62" s="163"/>
      <c r="C62" s="164" t="s">
        <v>74</v>
      </c>
      <c r="D62" s="221"/>
      <c r="E62" s="222"/>
      <c r="F62" s="222"/>
      <c r="G62" s="222"/>
      <c r="H62" s="223"/>
      <c r="I62" s="212"/>
      <c r="J62" s="224"/>
      <c r="K62" s="133">
        <f t="shared" si="15"/>
        <v>46904.785687550488</v>
      </c>
      <c r="L62" s="213">
        <f t="shared" si="17"/>
        <v>0</v>
      </c>
      <c r="M62" s="213">
        <f t="shared" si="17"/>
        <v>0</v>
      </c>
      <c r="N62" s="213">
        <f t="shared" si="17"/>
        <v>0</v>
      </c>
      <c r="O62" s="213">
        <f t="shared" si="17"/>
        <v>0</v>
      </c>
      <c r="P62" s="213">
        <f t="shared" si="17"/>
        <v>0</v>
      </c>
      <c r="Q62" s="213">
        <f t="shared" si="17"/>
        <v>0</v>
      </c>
      <c r="R62" s="213">
        <f t="shared" si="17"/>
        <v>0</v>
      </c>
      <c r="S62" s="213">
        <f t="shared" si="17"/>
        <v>0</v>
      </c>
      <c r="T62" s="213">
        <f t="shared" si="17"/>
        <v>0</v>
      </c>
      <c r="U62" s="213">
        <f t="shared" si="17"/>
        <v>0</v>
      </c>
      <c r="V62" s="213">
        <f t="shared" si="17"/>
        <v>0</v>
      </c>
      <c r="W62" s="213">
        <f t="shared" si="17"/>
        <v>0</v>
      </c>
      <c r="X62" s="213">
        <f t="shared" si="17"/>
        <v>0</v>
      </c>
      <c r="Y62" s="213">
        <f t="shared" si="17"/>
        <v>0</v>
      </c>
      <c r="Z62" s="213">
        <f t="shared" si="17"/>
        <v>0</v>
      </c>
      <c r="AA62" s="213">
        <f t="shared" si="17"/>
        <v>0</v>
      </c>
      <c r="AB62" s="213">
        <f t="shared" si="17"/>
        <v>0</v>
      </c>
      <c r="AC62" s="213">
        <f t="shared" si="17"/>
        <v>0</v>
      </c>
      <c r="AD62" s="213">
        <f t="shared" si="17"/>
        <v>0</v>
      </c>
      <c r="AE62" s="213">
        <f t="shared" si="17"/>
        <v>0</v>
      </c>
      <c r="AF62" s="213">
        <f t="shared" si="17"/>
        <v>0</v>
      </c>
      <c r="AG62" s="213">
        <f t="shared" si="17"/>
        <v>0</v>
      </c>
      <c r="AH62" s="213">
        <f t="shared" si="17"/>
        <v>0</v>
      </c>
      <c r="AI62" s="213">
        <f t="shared" si="17"/>
        <v>0</v>
      </c>
      <c r="AJ62" s="213">
        <f t="shared" si="17"/>
        <v>46904.785687550488</v>
      </c>
      <c r="AK62" s="213">
        <f t="shared" si="17"/>
        <v>0</v>
      </c>
      <c r="AL62" s="213">
        <f t="shared" si="17"/>
        <v>0</v>
      </c>
      <c r="AM62" s="213">
        <f t="shared" si="17"/>
        <v>0</v>
      </c>
      <c r="AN62" s="169"/>
    </row>
    <row r="63" spans="1:40" ht="15.75" thickBot="1" x14ac:dyDescent="0.3">
      <c r="A63" s="171"/>
      <c r="B63" s="172"/>
      <c r="C63" s="173" t="s">
        <v>63</v>
      </c>
      <c r="D63" s="174"/>
      <c r="E63" s="174"/>
      <c r="F63" s="174"/>
      <c r="G63" s="174"/>
      <c r="H63" s="174"/>
      <c r="I63" s="225"/>
      <c r="J63" s="174"/>
      <c r="K63" s="226">
        <f>SUM(K43:K62)</f>
        <v>2275769.8260174519</v>
      </c>
      <c r="L63" s="227">
        <f>SUM(L38:L62)</f>
        <v>0</v>
      </c>
      <c r="M63" s="227">
        <f t="shared" ref="M63:R63" si="18">SUM(M38:M62)</f>
        <v>0</v>
      </c>
      <c r="N63" s="227">
        <f t="shared" si="18"/>
        <v>0</v>
      </c>
      <c r="O63" s="227">
        <f t="shared" si="18"/>
        <v>0</v>
      </c>
      <c r="P63" s="227">
        <f t="shared" si="18"/>
        <v>0</v>
      </c>
      <c r="Q63" s="227">
        <f t="shared" si="18"/>
        <v>0</v>
      </c>
      <c r="R63" s="227">
        <f t="shared" si="18"/>
        <v>0</v>
      </c>
      <c r="S63" s="227">
        <f>SUM(S38:S62)</f>
        <v>68285.390390943343</v>
      </c>
      <c r="T63" s="227">
        <f t="shared" ref="T63:AI63" si="19">SUM(T38:T62)</f>
        <v>0</v>
      </c>
      <c r="U63" s="227">
        <f t="shared" si="19"/>
        <v>334774.11042095232</v>
      </c>
      <c r="V63" s="227">
        <f t="shared" si="19"/>
        <v>0</v>
      </c>
      <c r="W63" s="227">
        <f t="shared" si="19"/>
        <v>187141.2798938723</v>
      </c>
      <c r="X63" s="227">
        <f t="shared" si="19"/>
        <v>0</v>
      </c>
      <c r="Y63" s="227">
        <f t="shared" si="19"/>
        <v>0</v>
      </c>
      <c r="Z63" s="227">
        <f t="shared" si="19"/>
        <v>0</v>
      </c>
      <c r="AA63" s="227">
        <f t="shared" si="19"/>
        <v>83199.117509921256</v>
      </c>
      <c r="AB63" s="227">
        <f t="shared" si="19"/>
        <v>0</v>
      </c>
      <c r="AC63" s="227">
        <f t="shared" si="19"/>
        <v>0</v>
      </c>
      <c r="AD63" s="227">
        <f t="shared" si="19"/>
        <v>0</v>
      </c>
      <c r="AE63" s="227">
        <f t="shared" si="19"/>
        <v>638482.79941805208</v>
      </c>
      <c r="AF63" s="227">
        <f t="shared" si="19"/>
        <v>0</v>
      </c>
      <c r="AG63" s="227">
        <f t="shared" si="19"/>
        <v>0</v>
      </c>
      <c r="AH63" s="227">
        <f t="shared" si="19"/>
        <v>0</v>
      </c>
      <c r="AI63" s="227">
        <f t="shared" si="19"/>
        <v>353054.26172877348</v>
      </c>
      <c r="AJ63" s="227">
        <f>SUM(AJ38:AJ62)</f>
        <v>610832.86665493727</v>
      </c>
      <c r="AK63" s="227">
        <f t="shared" ref="AK63:AM63" si="20">SUM(AK38:AK62)</f>
        <v>0</v>
      </c>
      <c r="AL63" s="227">
        <f t="shared" si="20"/>
        <v>0</v>
      </c>
      <c r="AM63" s="227">
        <f t="shared" si="20"/>
        <v>0</v>
      </c>
      <c r="AN63" s="169"/>
    </row>
    <row r="64" spans="1:40" x14ac:dyDescent="0.25">
      <c r="A64" s="163"/>
      <c r="B64" s="163"/>
      <c r="C64" s="179"/>
      <c r="D64" s="181"/>
      <c r="E64" s="181"/>
      <c r="F64" s="181"/>
      <c r="G64" s="181"/>
      <c r="H64" s="228"/>
      <c r="I64" s="229" t="s">
        <v>25</v>
      </c>
      <c r="J64" s="228"/>
      <c r="K64" s="54">
        <f>SUM(L63:AM63)</f>
        <v>2275769.8260174519</v>
      </c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</row>
    <row r="65" spans="1:49" ht="15.75" thickBot="1" x14ac:dyDescent="0.3"/>
    <row r="66" spans="1:49" s="56" customFormat="1" ht="15.75" thickBot="1" x14ac:dyDescent="0.3">
      <c r="C66" s="57" t="s">
        <v>26</v>
      </c>
      <c r="D66" s="186"/>
      <c r="E66" s="186"/>
      <c r="F66" s="186"/>
      <c r="G66" s="186"/>
      <c r="H66" s="187">
        <v>5.7500000000000002E-2</v>
      </c>
      <c r="I66" s="188"/>
      <c r="J66" s="18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</row>
    <row r="67" spans="1:49" s="56" customFormat="1" x14ac:dyDescent="0.25">
      <c r="D67" s="60"/>
      <c r="E67" s="60"/>
      <c r="F67" s="60"/>
      <c r="G67" s="60"/>
      <c r="K67" s="192" t="s">
        <v>64</v>
      </c>
      <c r="L67" s="193">
        <f>1/(1+$H$66)^L69</f>
        <v>0.94562647754137108</v>
      </c>
      <c r="M67" s="193">
        <f t="shared" ref="M67:AM67" si="21">1/(1+$H$66)^M69</f>
        <v>0.8942094350273011</v>
      </c>
      <c r="N67" s="193">
        <f t="shared" si="21"/>
        <v>0.84558811822912627</v>
      </c>
      <c r="O67" s="193">
        <f t="shared" si="21"/>
        <v>0.7996105136918451</v>
      </c>
      <c r="P67" s="193">
        <f t="shared" si="21"/>
        <v>0.75613287346746572</v>
      </c>
      <c r="Q67" s="193">
        <f t="shared" si="21"/>
        <v>0.71501926569027474</v>
      </c>
      <c r="R67" s="193">
        <f t="shared" si="21"/>
        <v>0.67614114958891225</v>
      </c>
      <c r="S67" s="193">
        <f t="shared" si="21"/>
        <v>0.63937697360653634</v>
      </c>
      <c r="T67" s="193">
        <f t="shared" si="21"/>
        <v>0.60461179537261112</v>
      </c>
      <c r="U67" s="193">
        <f t="shared" si="21"/>
        <v>0.57173692233816642</v>
      </c>
      <c r="V67" s="193">
        <f t="shared" si="21"/>
        <v>0.54064957195098473</v>
      </c>
      <c r="W67" s="193">
        <f t="shared" si="21"/>
        <v>0.51125255030825978</v>
      </c>
      <c r="X67" s="193">
        <f t="shared" si="21"/>
        <v>0.4834539482820423</v>
      </c>
      <c r="Y67" s="193">
        <f t="shared" si="21"/>
        <v>0.45716685416741581</v>
      </c>
      <c r="Z67" s="193">
        <f t="shared" si="21"/>
        <v>0.43230908195500312</v>
      </c>
      <c r="AA67" s="193">
        <f t="shared" si="21"/>
        <v>0.40880291437825339</v>
      </c>
      <c r="AB67" s="193">
        <f t="shared" si="21"/>
        <v>0.38657485993215446</v>
      </c>
      <c r="AC67" s="193">
        <f t="shared" si="21"/>
        <v>0.36555542310369216</v>
      </c>
      <c r="AD67" s="193">
        <f t="shared" si="21"/>
        <v>0.34567888709568995</v>
      </c>
      <c r="AE67" s="193">
        <f t="shared" si="21"/>
        <v>0.32688310836471851</v>
      </c>
      <c r="AF67" s="193">
        <f t="shared" si="21"/>
        <v>0.3091093223307031</v>
      </c>
      <c r="AG67" s="193">
        <f t="shared" si="21"/>
        <v>0.29230195965078304</v>
      </c>
      <c r="AH67" s="193">
        <f t="shared" si="21"/>
        <v>0.27640847248300993</v>
      </c>
      <c r="AI67" s="193">
        <f t="shared" si="21"/>
        <v>0.26137917019669965</v>
      </c>
      <c r="AJ67" s="193">
        <f t="shared" si="21"/>
        <v>0.24716706401579161</v>
      </c>
      <c r="AK67" s="193">
        <f t="shared" si="21"/>
        <v>0.23372772010949561</v>
      </c>
      <c r="AL67" s="193">
        <f t="shared" si="21"/>
        <v>0.22101912067091775</v>
      </c>
      <c r="AM67" s="193">
        <f t="shared" si="21"/>
        <v>0.20900153254933118</v>
      </c>
      <c r="AN67" s="8"/>
      <c r="AO67" s="8"/>
      <c r="AP67" s="8"/>
      <c r="AQ67" s="8"/>
      <c r="AR67" s="8"/>
      <c r="AS67" s="8"/>
      <c r="AT67" s="8"/>
      <c r="AU67" s="8"/>
      <c r="AV67" s="8"/>
      <c r="AW67" s="8"/>
    </row>
    <row r="68" spans="1:49" ht="15.75" customHeight="1" x14ac:dyDescent="0.25">
      <c r="A68" s="87"/>
      <c r="B68" s="88"/>
      <c r="C68" s="89"/>
      <c r="D68" s="230"/>
      <c r="E68" s="230"/>
      <c r="F68" s="230"/>
      <c r="G68" s="230"/>
      <c r="H68" s="91"/>
      <c r="I68" s="91"/>
      <c r="J68" s="91"/>
      <c r="K68" s="93" t="s">
        <v>75</v>
      </c>
      <c r="L68" s="94"/>
      <c r="M68" s="94"/>
      <c r="N68" s="94"/>
      <c r="O68" s="94"/>
      <c r="P68" s="94"/>
      <c r="Q68" s="94"/>
      <c r="R68" s="94"/>
      <c r="S68" s="94"/>
      <c r="T68" s="94"/>
      <c r="U68" s="95"/>
      <c r="V68" s="94"/>
      <c r="W68" s="95"/>
      <c r="X68" s="94"/>
      <c r="Y68" s="95"/>
      <c r="Z68" s="94"/>
      <c r="AA68" s="95"/>
      <c r="AB68" s="94"/>
      <c r="AC68" s="95"/>
      <c r="AD68" s="94"/>
      <c r="AE68" s="95"/>
      <c r="AF68" s="94"/>
      <c r="AG68" s="95"/>
      <c r="AH68" s="94"/>
      <c r="AI68" s="95"/>
      <c r="AJ68" s="94"/>
      <c r="AK68" s="95"/>
      <c r="AL68" s="94"/>
      <c r="AM68" s="95"/>
    </row>
    <row r="69" spans="1:49" x14ac:dyDescent="0.25">
      <c r="A69" s="97" t="s">
        <v>76</v>
      </c>
      <c r="B69" s="98"/>
      <c r="C69" s="99"/>
      <c r="D69" s="231"/>
      <c r="E69" s="231"/>
      <c r="F69" s="231"/>
      <c r="G69" s="231"/>
      <c r="H69" s="232"/>
      <c r="I69" s="232"/>
      <c r="J69" s="232"/>
      <c r="K69" s="103"/>
      <c r="L69" s="104">
        <v>1</v>
      </c>
      <c r="M69" s="104">
        <v>2</v>
      </c>
      <c r="N69" s="104">
        <v>3</v>
      </c>
      <c r="O69" s="104">
        <v>4</v>
      </c>
      <c r="P69" s="104">
        <v>5</v>
      </c>
      <c r="Q69" s="104">
        <v>6</v>
      </c>
      <c r="R69" s="104">
        <v>7</v>
      </c>
      <c r="S69" s="104">
        <v>8</v>
      </c>
      <c r="T69" s="104">
        <v>9</v>
      </c>
      <c r="U69" s="104">
        <v>10</v>
      </c>
      <c r="V69" s="104">
        <v>11</v>
      </c>
      <c r="W69" s="104">
        <v>12</v>
      </c>
      <c r="X69" s="104">
        <v>13</v>
      </c>
      <c r="Y69" s="104">
        <v>14</v>
      </c>
      <c r="Z69" s="104">
        <v>15</v>
      </c>
      <c r="AA69" s="104">
        <v>16</v>
      </c>
      <c r="AB69" s="104">
        <v>17</v>
      </c>
      <c r="AC69" s="104">
        <v>18</v>
      </c>
      <c r="AD69" s="104">
        <v>19</v>
      </c>
      <c r="AE69" s="104">
        <v>20</v>
      </c>
      <c r="AF69" s="104">
        <v>21</v>
      </c>
      <c r="AG69" s="104">
        <v>22</v>
      </c>
      <c r="AH69" s="104">
        <v>23</v>
      </c>
      <c r="AI69" s="104">
        <v>24</v>
      </c>
      <c r="AJ69" s="104">
        <v>25</v>
      </c>
      <c r="AK69" s="104">
        <v>26</v>
      </c>
      <c r="AL69" s="104">
        <v>27</v>
      </c>
      <c r="AM69" s="104">
        <v>28</v>
      </c>
    </row>
    <row r="70" spans="1:49" x14ac:dyDescent="0.25">
      <c r="A70" s="105"/>
      <c r="B70" s="106"/>
      <c r="C70" s="107"/>
      <c r="D70" s="233"/>
      <c r="E70" s="233"/>
      <c r="F70" s="233"/>
      <c r="G70" s="233"/>
      <c r="H70" s="234"/>
      <c r="I70" s="234"/>
      <c r="J70" s="234"/>
      <c r="K70" s="111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5"/>
      <c r="AL70" s="235"/>
      <c r="AM70" s="112"/>
    </row>
    <row r="71" spans="1:49" s="96" customFormat="1" x14ac:dyDescent="0.25">
      <c r="A71" s="113"/>
      <c r="B71" s="114" t="s">
        <v>39</v>
      </c>
      <c r="C71" s="115"/>
      <c r="D71" s="196"/>
      <c r="E71" s="197"/>
      <c r="F71" s="197"/>
      <c r="G71" s="197"/>
      <c r="H71" s="197"/>
      <c r="I71" s="196"/>
      <c r="J71" s="196"/>
      <c r="K71" s="11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</row>
    <row r="72" spans="1:49" s="96" customFormat="1" x14ac:dyDescent="0.25">
      <c r="A72" s="120"/>
      <c r="B72" s="121" t="s">
        <v>40</v>
      </c>
      <c r="C72" s="122"/>
      <c r="D72" s="199"/>
      <c r="E72" s="200"/>
      <c r="F72" s="200"/>
      <c r="G72" s="200"/>
      <c r="H72" s="200"/>
      <c r="I72" s="199"/>
      <c r="J72" s="199"/>
      <c r="K72" s="125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</row>
    <row r="73" spans="1:49" x14ac:dyDescent="0.25">
      <c r="A73" s="127"/>
      <c r="B73" s="128"/>
      <c r="C73" s="202" t="s">
        <v>41</v>
      </c>
      <c r="D73" s="203"/>
      <c r="E73" s="204"/>
      <c r="F73" s="204"/>
      <c r="G73" s="204"/>
      <c r="H73" s="204"/>
      <c r="I73" s="203"/>
      <c r="J73" s="203"/>
      <c r="K73" s="133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5"/>
    </row>
    <row r="74" spans="1:49" x14ac:dyDescent="0.25">
      <c r="A74" s="127"/>
      <c r="B74" s="128"/>
      <c r="C74" s="202" t="s">
        <v>42</v>
      </c>
      <c r="D74" s="203"/>
      <c r="E74" s="204"/>
      <c r="F74" s="204"/>
      <c r="G74" s="204"/>
      <c r="H74" s="204"/>
      <c r="I74" s="203"/>
      <c r="J74" s="203"/>
      <c r="K74" s="133">
        <f t="shared" ref="K74" si="22">SUM(L74:AM74)</f>
        <v>0</v>
      </c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</row>
    <row r="75" spans="1:49" x14ac:dyDescent="0.25">
      <c r="A75" s="127"/>
      <c r="B75" s="136"/>
      <c r="C75" s="206" t="s">
        <v>43</v>
      </c>
      <c r="D75" s="207"/>
      <c r="E75" s="208"/>
      <c r="F75" s="208"/>
      <c r="G75" s="208"/>
      <c r="H75" s="209"/>
      <c r="I75" s="210"/>
      <c r="J75" s="210"/>
      <c r="K75" s="133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5"/>
      <c r="AM75" s="205"/>
    </row>
    <row r="76" spans="1:49" x14ac:dyDescent="0.25">
      <c r="A76" s="127"/>
      <c r="B76" s="136"/>
      <c r="C76" s="211" t="s">
        <v>65</v>
      </c>
      <c r="D76" s="210"/>
      <c r="E76" s="209"/>
      <c r="F76" s="209"/>
      <c r="G76" s="209"/>
      <c r="H76" s="204"/>
      <c r="I76" s="212"/>
      <c r="J76" s="212"/>
      <c r="K76" s="133">
        <f>SUM(L76:AM76)</f>
        <v>243995.21936234343</v>
      </c>
      <c r="L76" s="205">
        <f>L$67*L43</f>
        <v>0</v>
      </c>
      <c r="M76" s="205">
        <f t="shared" ref="M76:AM76" si="23">M$67*M43</f>
        <v>0</v>
      </c>
      <c r="N76" s="205">
        <f t="shared" si="23"/>
        <v>0</v>
      </c>
      <c r="O76" s="205">
        <f t="shared" si="23"/>
        <v>0</v>
      </c>
      <c r="P76" s="205">
        <f t="shared" si="23"/>
        <v>0</v>
      </c>
      <c r="Q76" s="205">
        <f t="shared" si="23"/>
        <v>0</v>
      </c>
      <c r="R76" s="205">
        <f t="shared" si="23"/>
        <v>0</v>
      </c>
      <c r="S76" s="205">
        <f t="shared" si="23"/>
        <v>0</v>
      </c>
      <c r="T76" s="205">
        <f t="shared" si="23"/>
        <v>0</v>
      </c>
      <c r="U76" s="205">
        <f t="shared" si="23"/>
        <v>140885.28254405988</v>
      </c>
      <c r="V76" s="205">
        <f t="shared" si="23"/>
        <v>0</v>
      </c>
      <c r="W76" s="205">
        <f t="shared" si="23"/>
        <v>0</v>
      </c>
      <c r="X76" s="205">
        <f t="shared" si="23"/>
        <v>0</v>
      </c>
      <c r="Y76" s="205">
        <f t="shared" si="23"/>
        <v>0</v>
      </c>
      <c r="Z76" s="205">
        <f t="shared" si="23"/>
        <v>0</v>
      </c>
      <c r="AA76" s="205">
        <f t="shared" si="23"/>
        <v>0</v>
      </c>
      <c r="AB76" s="205">
        <f t="shared" si="23"/>
        <v>0</v>
      </c>
      <c r="AC76" s="205">
        <f t="shared" si="23"/>
        <v>0</v>
      </c>
      <c r="AD76" s="205">
        <f t="shared" si="23"/>
        <v>0</v>
      </c>
      <c r="AE76" s="205">
        <f t="shared" si="23"/>
        <v>103109.93681828355</v>
      </c>
      <c r="AF76" s="205">
        <f t="shared" si="23"/>
        <v>0</v>
      </c>
      <c r="AG76" s="205">
        <f t="shared" si="23"/>
        <v>0</v>
      </c>
      <c r="AH76" s="205">
        <f t="shared" si="23"/>
        <v>0</v>
      </c>
      <c r="AI76" s="205">
        <f t="shared" si="23"/>
        <v>0</v>
      </c>
      <c r="AJ76" s="205">
        <f t="shared" si="23"/>
        <v>0</v>
      </c>
      <c r="AK76" s="205">
        <f t="shared" si="23"/>
        <v>0</v>
      </c>
      <c r="AL76" s="205">
        <f t="shared" si="23"/>
        <v>0</v>
      </c>
      <c r="AM76" s="205">
        <f t="shared" si="23"/>
        <v>0</v>
      </c>
    </row>
    <row r="77" spans="1:49" x14ac:dyDescent="0.25">
      <c r="A77" s="127"/>
      <c r="B77" s="150"/>
      <c r="C77" s="206" t="s">
        <v>45</v>
      </c>
      <c r="D77" s="207"/>
      <c r="E77" s="208"/>
      <c r="F77" s="208"/>
      <c r="G77" s="208"/>
      <c r="H77" s="204"/>
      <c r="I77" s="212"/>
      <c r="J77" s="212"/>
      <c r="K77" s="133">
        <f t="shared" ref="K77" si="24">SUM(L77:AM77)</f>
        <v>0</v>
      </c>
      <c r="L77" s="205">
        <f t="shared" ref="L77:AM86" si="25">L$67*L44</f>
        <v>0</v>
      </c>
      <c r="M77" s="205">
        <f t="shared" si="25"/>
        <v>0</v>
      </c>
      <c r="N77" s="205">
        <f t="shared" si="25"/>
        <v>0</v>
      </c>
      <c r="O77" s="205">
        <f t="shared" si="25"/>
        <v>0</v>
      </c>
      <c r="P77" s="205">
        <f t="shared" si="25"/>
        <v>0</v>
      </c>
      <c r="Q77" s="205">
        <f t="shared" si="25"/>
        <v>0</v>
      </c>
      <c r="R77" s="205">
        <f t="shared" si="25"/>
        <v>0</v>
      </c>
      <c r="S77" s="205">
        <f t="shared" si="25"/>
        <v>0</v>
      </c>
      <c r="T77" s="205">
        <f t="shared" si="25"/>
        <v>0</v>
      </c>
      <c r="U77" s="205">
        <f t="shared" si="25"/>
        <v>0</v>
      </c>
      <c r="V77" s="205">
        <f t="shared" si="25"/>
        <v>0</v>
      </c>
      <c r="W77" s="205">
        <f t="shared" si="25"/>
        <v>0</v>
      </c>
      <c r="X77" s="205">
        <f t="shared" si="25"/>
        <v>0</v>
      </c>
      <c r="Y77" s="205">
        <f t="shared" si="25"/>
        <v>0</v>
      </c>
      <c r="Z77" s="205">
        <f t="shared" si="25"/>
        <v>0</v>
      </c>
      <c r="AA77" s="205">
        <f t="shared" si="25"/>
        <v>0</v>
      </c>
      <c r="AB77" s="205">
        <f t="shared" si="25"/>
        <v>0</v>
      </c>
      <c r="AC77" s="205">
        <f t="shared" si="25"/>
        <v>0</v>
      </c>
      <c r="AD77" s="205">
        <f t="shared" si="25"/>
        <v>0</v>
      </c>
      <c r="AE77" s="205">
        <f t="shared" si="25"/>
        <v>0</v>
      </c>
      <c r="AF77" s="205">
        <f t="shared" si="25"/>
        <v>0</v>
      </c>
      <c r="AG77" s="205">
        <f t="shared" si="25"/>
        <v>0</v>
      </c>
      <c r="AH77" s="205">
        <f t="shared" si="25"/>
        <v>0</v>
      </c>
      <c r="AI77" s="205">
        <f t="shared" si="25"/>
        <v>0</v>
      </c>
      <c r="AJ77" s="205">
        <f t="shared" si="25"/>
        <v>0</v>
      </c>
      <c r="AK77" s="205">
        <f t="shared" si="25"/>
        <v>0</v>
      </c>
      <c r="AL77" s="205">
        <f t="shared" si="25"/>
        <v>0</v>
      </c>
      <c r="AM77" s="205">
        <f t="shared" si="25"/>
        <v>0</v>
      </c>
    </row>
    <row r="78" spans="1:49" x14ac:dyDescent="0.25">
      <c r="A78" s="127"/>
      <c r="B78" s="150"/>
      <c r="C78" s="211" t="s">
        <v>66</v>
      </c>
      <c r="D78" s="210"/>
      <c r="E78" s="209"/>
      <c r="F78" s="209"/>
      <c r="G78" s="209"/>
      <c r="H78" s="204"/>
      <c r="I78" s="212"/>
      <c r="J78" s="212"/>
      <c r="K78" s="133">
        <f>SUM(L78:AM78)</f>
        <v>161461.46811317006</v>
      </c>
      <c r="L78" s="205">
        <f t="shared" si="25"/>
        <v>0</v>
      </c>
      <c r="M78" s="205">
        <f t="shared" si="25"/>
        <v>0</v>
      </c>
      <c r="N78" s="205">
        <f t="shared" si="25"/>
        <v>0</v>
      </c>
      <c r="O78" s="205">
        <f t="shared" si="25"/>
        <v>0</v>
      </c>
      <c r="P78" s="205">
        <f t="shared" si="25"/>
        <v>0</v>
      </c>
      <c r="Q78" s="205">
        <f t="shared" si="25"/>
        <v>0</v>
      </c>
      <c r="R78" s="205">
        <f t="shared" si="25"/>
        <v>0</v>
      </c>
      <c r="S78" s="205">
        <f t="shared" si="25"/>
        <v>0</v>
      </c>
      <c r="T78" s="205">
        <f t="shared" si="25"/>
        <v>0</v>
      </c>
      <c r="U78" s="205">
        <f t="shared" si="25"/>
        <v>0</v>
      </c>
      <c r="V78" s="205">
        <f t="shared" si="25"/>
        <v>0</v>
      </c>
      <c r="W78" s="205">
        <f t="shared" si="25"/>
        <v>95676.45661369407</v>
      </c>
      <c r="X78" s="205">
        <f t="shared" si="25"/>
        <v>0</v>
      </c>
      <c r="Y78" s="205">
        <f t="shared" si="25"/>
        <v>0</v>
      </c>
      <c r="Z78" s="205">
        <f t="shared" si="25"/>
        <v>0</v>
      </c>
      <c r="AA78" s="205">
        <f t="shared" si="25"/>
        <v>0</v>
      </c>
      <c r="AB78" s="205">
        <f t="shared" si="25"/>
        <v>0</v>
      </c>
      <c r="AC78" s="205">
        <f t="shared" si="25"/>
        <v>0</v>
      </c>
      <c r="AD78" s="205">
        <f t="shared" si="25"/>
        <v>0</v>
      </c>
      <c r="AE78" s="205">
        <f t="shared" si="25"/>
        <v>0</v>
      </c>
      <c r="AF78" s="205">
        <f t="shared" si="25"/>
        <v>0</v>
      </c>
      <c r="AG78" s="205">
        <f t="shared" si="25"/>
        <v>0</v>
      </c>
      <c r="AH78" s="205">
        <f t="shared" si="25"/>
        <v>0</v>
      </c>
      <c r="AI78" s="205">
        <f t="shared" si="25"/>
        <v>65785.011499475993</v>
      </c>
      <c r="AJ78" s="205">
        <f t="shared" si="25"/>
        <v>0</v>
      </c>
      <c r="AK78" s="205">
        <f t="shared" si="25"/>
        <v>0</v>
      </c>
      <c r="AL78" s="205">
        <f t="shared" si="25"/>
        <v>0</v>
      </c>
      <c r="AM78" s="205">
        <f t="shared" si="25"/>
        <v>0</v>
      </c>
    </row>
    <row r="79" spans="1:49" x14ac:dyDescent="0.25">
      <c r="A79" s="127"/>
      <c r="B79" s="150"/>
      <c r="C79" s="214" t="s">
        <v>47</v>
      </c>
      <c r="D79" s="215"/>
      <c r="E79" s="216"/>
      <c r="F79" s="216"/>
      <c r="G79" s="216"/>
      <c r="H79" s="217"/>
      <c r="I79" s="212"/>
      <c r="J79" s="212"/>
      <c r="K79" s="133">
        <f t="shared" ref="K79" si="26">SUM(L79:AM79)</f>
        <v>0</v>
      </c>
      <c r="L79" s="205">
        <f t="shared" si="25"/>
        <v>0</v>
      </c>
      <c r="M79" s="205">
        <f t="shared" si="25"/>
        <v>0</v>
      </c>
      <c r="N79" s="205">
        <f t="shared" si="25"/>
        <v>0</v>
      </c>
      <c r="O79" s="205">
        <f t="shared" si="25"/>
        <v>0</v>
      </c>
      <c r="P79" s="205">
        <f t="shared" si="25"/>
        <v>0</v>
      </c>
      <c r="Q79" s="205">
        <f t="shared" si="25"/>
        <v>0</v>
      </c>
      <c r="R79" s="205">
        <f t="shared" si="25"/>
        <v>0</v>
      </c>
      <c r="S79" s="205">
        <f t="shared" si="25"/>
        <v>0</v>
      </c>
      <c r="T79" s="205">
        <f t="shared" si="25"/>
        <v>0</v>
      </c>
      <c r="U79" s="205">
        <f t="shared" si="25"/>
        <v>0</v>
      </c>
      <c r="V79" s="205">
        <f t="shared" si="25"/>
        <v>0</v>
      </c>
      <c r="W79" s="205">
        <f t="shared" si="25"/>
        <v>0</v>
      </c>
      <c r="X79" s="205">
        <f t="shared" si="25"/>
        <v>0</v>
      </c>
      <c r="Y79" s="205">
        <f t="shared" si="25"/>
        <v>0</v>
      </c>
      <c r="Z79" s="205">
        <f t="shared" si="25"/>
        <v>0</v>
      </c>
      <c r="AA79" s="205">
        <f t="shared" si="25"/>
        <v>0</v>
      </c>
      <c r="AB79" s="205">
        <f t="shared" si="25"/>
        <v>0</v>
      </c>
      <c r="AC79" s="205">
        <f t="shared" si="25"/>
        <v>0</v>
      </c>
      <c r="AD79" s="205">
        <f t="shared" si="25"/>
        <v>0</v>
      </c>
      <c r="AE79" s="205">
        <f t="shared" si="25"/>
        <v>0</v>
      </c>
      <c r="AF79" s="205">
        <f t="shared" si="25"/>
        <v>0</v>
      </c>
      <c r="AG79" s="205">
        <f t="shared" si="25"/>
        <v>0</v>
      </c>
      <c r="AH79" s="205">
        <f t="shared" si="25"/>
        <v>0</v>
      </c>
      <c r="AI79" s="205">
        <f t="shared" si="25"/>
        <v>0</v>
      </c>
      <c r="AJ79" s="205">
        <f t="shared" si="25"/>
        <v>0</v>
      </c>
      <c r="AK79" s="205">
        <f t="shared" si="25"/>
        <v>0</v>
      </c>
      <c r="AL79" s="205">
        <f t="shared" si="25"/>
        <v>0</v>
      </c>
      <c r="AM79" s="205">
        <f t="shared" si="25"/>
        <v>0</v>
      </c>
    </row>
    <row r="80" spans="1:49" x14ac:dyDescent="0.25">
      <c r="A80" s="127"/>
      <c r="B80" s="150"/>
      <c r="C80" s="218" t="s">
        <v>67</v>
      </c>
      <c r="D80" s="219"/>
      <c r="E80" s="220"/>
      <c r="F80" s="220"/>
      <c r="G80" s="220"/>
      <c r="H80" s="217"/>
      <c r="I80" s="212"/>
      <c r="J80" s="212"/>
      <c r="K80" s="133">
        <f>SUM(L80:AM80)</f>
        <v>113412.89510884347</v>
      </c>
      <c r="L80" s="205">
        <f t="shared" si="25"/>
        <v>0</v>
      </c>
      <c r="M80" s="205">
        <f t="shared" si="25"/>
        <v>0</v>
      </c>
      <c r="N80" s="205">
        <f t="shared" si="25"/>
        <v>0</v>
      </c>
      <c r="O80" s="205">
        <f t="shared" si="25"/>
        <v>0</v>
      </c>
      <c r="P80" s="205">
        <f t="shared" si="25"/>
        <v>0</v>
      </c>
      <c r="Q80" s="205">
        <f t="shared" si="25"/>
        <v>0</v>
      </c>
      <c r="R80" s="205">
        <f t="shared" si="25"/>
        <v>0</v>
      </c>
      <c r="S80" s="205">
        <f t="shared" si="25"/>
        <v>0</v>
      </c>
      <c r="T80" s="205">
        <f t="shared" si="25"/>
        <v>0</v>
      </c>
      <c r="U80" s="205">
        <f t="shared" si="25"/>
        <v>0</v>
      </c>
      <c r="V80" s="205">
        <f t="shared" si="25"/>
        <v>0</v>
      </c>
      <c r="W80" s="205">
        <f t="shared" si="25"/>
        <v>0</v>
      </c>
      <c r="X80" s="205">
        <f t="shared" si="25"/>
        <v>0</v>
      </c>
      <c r="Y80" s="205">
        <f t="shared" si="25"/>
        <v>0</v>
      </c>
      <c r="Z80" s="205">
        <f t="shared" si="25"/>
        <v>0</v>
      </c>
      <c r="AA80" s="205">
        <f t="shared" si="25"/>
        <v>0</v>
      </c>
      <c r="AB80" s="205">
        <f t="shared" si="25"/>
        <v>0</v>
      </c>
      <c r="AC80" s="205">
        <f t="shared" si="25"/>
        <v>0</v>
      </c>
      <c r="AD80" s="205">
        <f t="shared" si="25"/>
        <v>0</v>
      </c>
      <c r="AE80" s="205">
        <f t="shared" si="25"/>
        <v>0</v>
      </c>
      <c r="AF80" s="205">
        <f t="shared" si="25"/>
        <v>0</v>
      </c>
      <c r="AG80" s="205">
        <f t="shared" si="25"/>
        <v>0</v>
      </c>
      <c r="AH80" s="205">
        <f t="shared" si="25"/>
        <v>0</v>
      </c>
      <c r="AI80" s="205">
        <f t="shared" si="25"/>
        <v>0</v>
      </c>
      <c r="AJ80" s="205">
        <f t="shared" si="25"/>
        <v>113412.89510884347</v>
      </c>
      <c r="AK80" s="205">
        <f t="shared" si="25"/>
        <v>0</v>
      </c>
      <c r="AL80" s="205">
        <f t="shared" si="25"/>
        <v>0</v>
      </c>
      <c r="AM80" s="205">
        <f t="shared" si="25"/>
        <v>0</v>
      </c>
    </row>
    <row r="81" spans="1:40" x14ac:dyDescent="0.25">
      <c r="A81" s="127"/>
      <c r="B81" s="136"/>
      <c r="C81" s="206" t="s">
        <v>49</v>
      </c>
      <c r="D81" s="207"/>
      <c r="E81" s="208"/>
      <c r="F81" s="208"/>
      <c r="G81" s="208"/>
      <c r="H81" s="204"/>
      <c r="I81" s="212"/>
      <c r="J81" s="212"/>
      <c r="K81" s="133">
        <f t="shared" ref="K81:K95" si="27">SUM(L81:AM81)</f>
        <v>0</v>
      </c>
      <c r="L81" s="205">
        <f t="shared" si="25"/>
        <v>0</v>
      </c>
      <c r="M81" s="205">
        <f t="shared" si="25"/>
        <v>0</v>
      </c>
      <c r="N81" s="205">
        <f t="shared" si="25"/>
        <v>0</v>
      </c>
      <c r="O81" s="205">
        <f t="shared" si="25"/>
        <v>0</v>
      </c>
      <c r="P81" s="205">
        <f t="shared" si="25"/>
        <v>0</v>
      </c>
      <c r="Q81" s="205">
        <f t="shared" si="25"/>
        <v>0</v>
      </c>
      <c r="R81" s="205">
        <f t="shared" si="25"/>
        <v>0</v>
      </c>
      <c r="S81" s="205">
        <f t="shared" si="25"/>
        <v>0</v>
      </c>
      <c r="T81" s="205">
        <f t="shared" si="25"/>
        <v>0</v>
      </c>
      <c r="U81" s="205">
        <f t="shared" si="25"/>
        <v>0</v>
      </c>
      <c r="V81" s="205">
        <f t="shared" si="25"/>
        <v>0</v>
      </c>
      <c r="W81" s="205">
        <f t="shared" si="25"/>
        <v>0</v>
      </c>
      <c r="X81" s="205">
        <f t="shared" si="25"/>
        <v>0</v>
      </c>
      <c r="Y81" s="205">
        <f t="shared" si="25"/>
        <v>0</v>
      </c>
      <c r="Z81" s="205">
        <f t="shared" si="25"/>
        <v>0</v>
      </c>
      <c r="AA81" s="205">
        <f t="shared" si="25"/>
        <v>0</v>
      </c>
      <c r="AB81" s="205">
        <f t="shared" si="25"/>
        <v>0</v>
      </c>
      <c r="AC81" s="205">
        <f t="shared" si="25"/>
        <v>0</v>
      </c>
      <c r="AD81" s="205">
        <f t="shared" si="25"/>
        <v>0</v>
      </c>
      <c r="AE81" s="205">
        <f t="shared" si="25"/>
        <v>0</v>
      </c>
      <c r="AF81" s="205">
        <f t="shared" si="25"/>
        <v>0</v>
      </c>
      <c r="AG81" s="205">
        <f t="shared" si="25"/>
        <v>0</v>
      </c>
      <c r="AH81" s="205">
        <f t="shared" si="25"/>
        <v>0</v>
      </c>
      <c r="AI81" s="205">
        <f t="shared" si="25"/>
        <v>0</v>
      </c>
      <c r="AJ81" s="205">
        <f t="shared" si="25"/>
        <v>0</v>
      </c>
      <c r="AK81" s="205">
        <f t="shared" si="25"/>
        <v>0</v>
      </c>
      <c r="AL81" s="205">
        <f t="shared" si="25"/>
        <v>0</v>
      </c>
      <c r="AM81" s="205">
        <f t="shared" si="25"/>
        <v>0</v>
      </c>
    </row>
    <row r="82" spans="1:40" x14ac:dyDescent="0.25">
      <c r="A82" s="127"/>
      <c r="B82" s="136"/>
      <c r="C82" s="211" t="s">
        <v>68</v>
      </c>
      <c r="D82" s="210"/>
      <c r="E82" s="209"/>
      <c r="F82" s="209"/>
      <c r="G82" s="209"/>
      <c r="H82" s="204"/>
      <c r="I82" s="212"/>
      <c r="J82" s="212"/>
      <c r="K82" s="133">
        <f t="shared" si="27"/>
        <v>18902.149184807244</v>
      </c>
      <c r="L82" s="205">
        <f t="shared" si="25"/>
        <v>0</v>
      </c>
      <c r="M82" s="205">
        <f t="shared" si="25"/>
        <v>0</v>
      </c>
      <c r="N82" s="205">
        <f t="shared" si="25"/>
        <v>0</v>
      </c>
      <c r="O82" s="205">
        <f t="shared" si="25"/>
        <v>0</v>
      </c>
      <c r="P82" s="205">
        <f t="shared" si="25"/>
        <v>0</v>
      </c>
      <c r="Q82" s="205">
        <f t="shared" si="25"/>
        <v>0</v>
      </c>
      <c r="R82" s="205">
        <f t="shared" si="25"/>
        <v>0</v>
      </c>
      <c r="S82" s="205">
        <f t="shared" si="25"/>
        <v>0</v>
      </c>
      <c r="T82" s="205">
        <f t="shared" si="25"/>
        <v>0</v>
      </c>
      <c r="U82" s="205">
        <f t="shared" si="25"/>
        <v>0</v>
      </c>
      <c r="V82" s="205">
        <f t="shared" si="25"/>
        <v>0</v>
      </c>
      <c r="W82" s="205">
        <f t="shared" si="25"/>
        <v>0</v>
      </c>
      <c r="X82" s="205">
        <f t="shared" si="25"/>
        <v>0</v>
      </c>
      <c r="Y82" s="205">
        <f t="shared" si="25"/>
        <v>0</v>
      </c>
      <c r="Z82" s="205">
        <f t="shared" si="25"/>
        <v>0</v>
      </c>
      <c r="AA82" s="205">
        <f t="shared" si="25"/>
        <v>0</v>
      </c>
      <c r="AB82" s="205">
        <f t="shared" si="25"/>
        <v>0</v>
      </c>
      <c r="AC82" s="205">
        <f t="shared" si="25"/>
        <v>0</v>
      </c>
      <c r="AD82" s="205">
        <f t="shared" si="25"/>
        <v>0</v>
      </c>
      <c r="AE82" s="205">
        <f t="shared" si="25"/>
        <v>0</v>
      </c>
      <c r="AF82" s="205">
        <f t="shared" si="25"/>
        <v>0</v>
      </c>
      <c r="AG82" s="205">
        <f t="shared" si="25"/>
        <v>0</v>
      </c>
      <c r="AH82" s="205">
        <f t="shared" si="25"/>
        <v>0</v>
      </c>
      <c r="AI82" s="205">
        <f t="shared" si="25"/>
        <v>0</v>
      </c>
      <c r="AJ82" s="205">
        <f t="shared" si="25"/>
        <v>18902.149184807244</v>
      </c>
      <c r="AK82" s="205">
        <f t="shared" si="25"/>
        <v>0</v>
      </c>
      <c r="AL82" s="205">
        <f t="shared" si="25"/>
        <v>0</v>
      </c>
      <c r="AM82" s="205">
        <f t="shared" si="25"/>
        <v>0</v>
      </c>
    </row>
    <row r="83" spans="1:40" x14ac:dyDescent="0.25">
      <c r="A83" s="127"/>
      <c r="B83" s="136"/>
      <c r="C83" s="206" t="s">
        <v>52</v>
      </c>
      <c r="D83" s="207"/>
      <c r="E83" s="208"/>
      <c r="F83" s="208"/>
      <c r="G83" s="208"/>
      <c r="H83" s="204"/>
      <c r="I83" s="212"/>
      <c r="J83" s="212"/>
      <c r="K83" s="133">
        <f t="shared" si="27"/>
        <v>0</v>
      </c>
      <c r="L83" s="205">
        <f t="shared" si="25"/>
        <v>0</v>
      </c>
      <c r="M83" s="205">
        <f t="shared" si="25"/>
        <v>0</v>
      </c>
      <c r="N83" s="205">
        <f t="shared" si="25"/>
        <v>0</v>
      </c>
      <c r="O83" s="205">
        <f t="shared" si="25"/>
        <v>0</v>
      </c>
      <c r="P83" s="205">
        <f t="shared" si="25"/>
        <v>0</v>
      </c>
      <c r="Q83" s="205">
        <f t="shared" si="25"/>
        <v>0</v>
      </c>
      <c r="R83" s="205">
        <f t="shared" si="25"/>
        <v>0</v>
      </c>
      <c r="S83" s="205">
        <f t="shared" si="25"/>
        <v>0</v>
      </c>
      <c r="T83" s="205">
        <f t="shared" si="25"/>
        <v>0</v>
      </c>
      <c r="U83" s="205">
        <f t="shared" si="25"/>
        <v>0</v>
      </c>
      <c r="V83" s="205">
        <f t="shared" si="25"/>
        <v>0</v>
      </c>
      <c r="W83" s="205">
        <f t="shared" si="25"/>
        <v>0</v>
      </c>
      <c r="X83" s="205">
        <f t="shared" si="25"/>
        <v>0</v>
      </c>
      <c r="Y83" s="205">
        <f t="shared" si="25"/>
        <v>0</v>
      </c>
      <c r="Z83" s="205">
        <f t="shared" si="25"/>
        <v>0</v>
      </c>
      <c r="AA83" s="205">
        <f t="shared" si="25"/>
        <v>0</v>
      </c>
      <c r="AB83" s="205">
        <f t="shared" si="25"/>
        <v>0</v>
      </c>
      <c r="AC83" s="205">
        <f t="shared" si="25"/>
        <v>0</v>
      </c>
      <c r="AD83" s="205">
        <f t="shared" si="25"/>
        <v>0</v>
      </c>
      <c r="AE83" s="205">
        <f t="shared" si="25"/>
        <v>0</v>
      </c>
      <c r="AF83" s="205">
        <f t="shared" si="25"/>
        <v>0</v>
      </c>
      <c r="AG83" s="205">
        <f t="shared" si="25"/>
        <v>0</v>
      </c>
      <c r="AH83" s="205">
        <f t="shared" si="25"/>
        <v>0</v>
      </c>
      <c r="AI83" s="205">
        <f t="shared" si="25"/>
        <v>0</v>
      </c>
      <c r="AJ83" s="205">
        <f t="shared" si="25"/>
        <v>0</v>
      </c>
      <c r="AK83" s="205">
        <f t="shared" si="25"/>
        <v>0</v>
      </c>
      <c r="AL83" s="205">
        <f t="shared" si="25"/>
        <v>0</v>
      </c>
      <c r="AM83" s="205">
        <f t="shared" si="25"/>
        <v>0</v>
      </c>
    </row>
    <row r="84" spans="1:40" x14ac:dyDescent="0.25">
      <c r="A84" s="127"/>
      <c r="B84" s="136"/>
      <c r="C84" s="211" t="s">
        <v>69</v>
      </c>
      <c r="D84" s="210"/>
      <c r="E84" s="209"/>
      <c r="F84" s="209"/>
      <c r="G84" s="209"/>
      <c r="H84" s="204"/>
      <c r="I84" s="212"/>
      <c r="J84" s="212"/>
      <c r="K84" s="133">
        <f t="shared" si="27"/>
        <v>7069.4037951179098</v>
      </c>
      <c r="L84" s="205">
        <f t="shared" si="25"/>
        <v>0</v>
      </c>
      <c r="M84" s="205">
        <f t="shared" si="25"/>
        <v>0</v>
      </c>
      <c r="N84" s="205">
        <f t="shared" si="25"/>
        <v>0</v>
      </c>
      <c r="O84" s="205">
        <f t="shared" si="25"/>
        <v>0</v>
      </c>
      <c r="P84" s="205">
        <f t="shared" si="25"/>
        <v>0</v>
      </c>
      <c r="Q84" s="205">
        <f t="shared" si="25"/>
        <v>0</v>
      </c>
      <c r="R84" s="205">
        <f t="shared" si="25"/>
        <v>0</v>
      </c>
      <c r="S84" s="205">
        <f t="shared" si="25"/>
        <v>0</v>
      </c>
      <c r="T84" s="205">
        <f t="shared" si="25"/>
        <v>0</v>
      </c>
      <c r="U84" s="205">
        <f t="shared" si="25"/>
        <v>0</v>
      </c>
      <c r="V84" s="205">
        <f t="shared" si="25"/>
        <v>0</v>
      </c>
      <c r="W84" s="205">
        <f t="shared" si="25"/>
        <v>0</v>
      </c>
      <c r="X84" s="205">
        <f t="shared" si="25"/>
        <v>0</v>
      </c>
      <c r="Y84" s="205">
        <f t="shared" si="25"/>
        <v>0</v>
      </c>
      <c r="Z84" s="205">
        <f t="shared" si="25"/>
        <v>0</v>
      </c>
      <c r="AA84" s="205">
        <f t="shared" si="25"/>
        <v>0</v>
      </c>
      <c r="AB84" s="205">
        <f t="shared" si="25"/>
        <v>0</v>
      </c>
      <c r="AC84" s="205">
        <f t="shared" si="25"/>
        <v>0</v>
      </c>
      <c r="AD84" s="205">
        <f t="shared" si="25"/>
        <v>0</v>
      </c>
      <c r="AE84" s="205">
        <f t="shared" si="25"/>
        <v>0</v>
      </c>
      <c r="AF84" s="205">
        <f t="shared" si="25"/>
        <v>0</v>
      </c>
      <c r="AG84" s="205">
        <f t="shared" si="25"/>
        <v>0</v>
      </c>
      <c r="AH84" s="205">
        <f t="shared" si="25"/>
        <v>0</v>
      </c>
      <c r="AI84" s="205">
        <f t="shared" si="25"/>
        <v>0</v>
      </c>
      <c r="AJ84" s="205">
        <f t="shared" si="25"/>
        <v>7069.4037951179098</v>
      </c>
      <c r="AK84" s="205">
        <f t="shared" si="25"/>
        <v>0</v>
      </c>
      <c r="AL84" s="205">
        <f t="shared" si="25"/>
        <v>0</v>
      </c>
      <c r="AM84" s="205">
        <f t="shared" si="25"/>
        <v>0</v>
      </c>
    </row>
    <row r="85" spans="1:40" x14ac:dyDescent="0.25">
      <c r="A85" s="127"/>
      <c r="B85" s="128"/>
      <c r="C85" s="202" t="s">
        <v>54</v>
      </c>
      <c r="D85" s="203"/>
      <c r="E85" s="204"/>
      <c r="F85" s="204"/>
      <c r="G85" s="204"/>
      <c r="H85" s="204"/>
      <c r="I85" s="212"/>
      <c r="J85" s="212"/>
      <c r="K85" s="133">
        <f t="shared" si="27"/>
        <v>0</v>
      </c>
      <c r="L85" s="205">
        <f t="shared" si="25"/>
        <v>0</v>
      </c>
      <c r="M85" s="205">
        <f t="shared" si="25"/>
        <v>0</v>
      </c>
      <c r="N85" s="205">
        <f t="shared" si="25"/>
        <v>0</v>
      </c>
      <c r="O85" s="205">
        <f t="shared" si="25"/>
        <v>0</v>
      </c>
      <c r="P85" s="205">
        <f t="shared" si="25"/>
        <v>0</v>
      </c>
      <c r="Q85" s="205">
        <f t="shared" si="25"/>
        <v>0</v>
      </c>
      <c r="R85" s="205">
        <f t="shared" si="25"/>
        <v>0</v>
      </c>
      <c r="S85" s="205">
        <f t="shared" si="25"/>
        <v>0</v>
      </c>
      <c r="T85" s="205">
        <f t="shared" si="25"/>
        <v>0</v>
      </c>
      <c r="U85" s="205">
        <f t="shared" si="25"/>
        <v>0</v>
      </c>
      <c r="V85" s="205">
        <f t="shared" si="25"/>
        <v>0</v>
      </c>
      <c r="W85" s="205">
        <f t="shared" si="25"/>
        <v>0</v>
      </c>
      <c r="X85" s="205">
        <f t="shared" si="25"/>
        <v>0</v>
      </c>
      <c r="Y85" s="205">
        <f t="shared" si="25"/>
        <v>0</v>
      </c>
      <c r="Z85" s="205">
        <f t="shared" si="25"/>
        <v>0</v>
      </c>
      <c r="AA85" s="205">
        <f t="shared" si="25"/>
        <v>0</v>
      </c>
      <c r="AB85" s="205">
        <f t="shared" si="25"/>
        <v>0</v>
      </c>
      <c r="AC85" s="205">
        <f t="shared" si="25"/>
        <v>0</v>
      </c>
      <c r="AD85" s="205">
        <f t="shared" si="25"/>
        <v>0</v>
      </c>
      <c r="AE85" s="205">
        <f t="shared" si="25"/>
        <v>0</v>
      </c>
      <c r="AF85" s="205">
        <f t="shared" si="25"/>
        <v>0</v>
      </c>
      <c r="AG85" s="205">
        <f t="shared" si="25"/>
        <v>0</v>
      </c>
      <c r="AH85" s="205">
        <f t="shared" si="25"/>
        <v>0</v>
      </c>
      <c r="AI85" s="205">
        <f t="shared" si="25"/>
        <v>0</v>
      </c>
      <c r="AJ85" s="205">
        <f t="shared" si="25"/>
        <v>0</v>
      </c>
      <c r="AK85" s="205">
        <f t="shared" si="25"/>
        <v>0</v>
      </c>
      <c r="AL85" s="205">
        <f t="shared" si="25"/>
        <v>0</v>
      </c>
      <c r="AM85" s="205">
        <f t="shared" si="25"/>
        <v>0</v>
      </c>
    </row>
    <row r="86" spans="1:40" x14ac:dyDescent="0.25">
      <c r="A86" s="127"/>
      <c r="B86" s="150"/>
      <c r="C86" s="206" t="s">
        <v>55</v>
      </c>
      <c r="D86" s="207"/>
      <c r="E86" s="208"/>
      <c r="F86" s="208"/>
      <c r="G86" s="208"/>
      <c r="H86" s="204"/>
      <c r="I86" s="212"/>
      <c r="J86" s="212"/>
      <c r="K86" s="133">
        <f t="shared" si="27"/>
        <v>0</v>
      </c>
      <c r="L86" s="205">
        <f t="shared" si="25"/>
        <v>0</v>
      </c>
      <c r="M86" s="205">
        <f t="shared" si="25"/>
        <v>0</v>
      </c>
      <c r="N86" s="205">
        <f t="shared" si="25"/>
        <v>0</v>
      </c>
      <c r="O86" s="205">
        <f t="shared" ref="O86:AP86" si="28">O$67*O53</f>
        <v>0</v>
      </c>
      <c r="P86" s="205">
        <f t="shared" si="28"/>
        <v>0</v>
      </c>
      <c r="Q86" s="205">
        <f t="shared" si="28"/>
        <v>0</v>
      </c>
      <c r="R86" s="205">
        <f t="shared" si="28"/>
        <v>0</v>
      </c>
      <c r="S86" s="205">
        <f t="shared" si="28"/>
        <v>0</v>
      </c>
      <c r="T86" s="205">
        <f t="shared" si="28"/>
        <v>0</v>
      </c>
      <c r="U86" s="205">
        <f t="shared" si="28"/>
        <v>0</v>
      </c>
      <c r="V86" s="205">
        <f t="shared" si="28"/>
        <v>0</v>
      </c>
      <c r="W86" s="205">
        <f t="shared" si="28"/>
        <v>0</v>
      </c>
      <c r="X86" s="205">
        <f t="shared" si="28"/>
        <v>0</v>
      </c>
      <c r="Y86" s="205">
        <f t="shared" si="28"/>
        <v>0</v>
      </c>
      <c r="Z86" s="205">
        <f t="shared" si="28"/>
        <v>0</v>
      </c>
      <c r="AA86" s="205">
        <f t="shared" si="28"/>
        <v>0</v>
      </c>
      <c r="AB86" s="205">
        <f t="shared" si="28"/>
        <v>0</v>
      </c>
      <c r="AC86" s="205">
        <f t="shared" si="28"/>
        <v>0</v>
      </c>
      <c r="AD86" s="205">
        <f t="shared" si="28"/>
        <v>0</v>
      </c>
      <c r="AE86" s="205">
        <f t="shared" si="28"/>
        <v>0</v>
      </c>
      <c r="AF86" s="205">
        <f t="shared" si="28"/>
        <v>0</v>
      </c>
      <c r="AG86" s="205">
        <f t="shared" si="28"/>
        <v>0</v>
      </c>
      <c r="AH86" s="205">
        <f t="shared" si="28"/>
        <v>0</v>
      </c>
      <c r="AI86" s="205">
        <f t="shared" si="28"/>
        <v>0</v>
      </c>
      <c r="AJ86" s="205">
        <f t="shared" si="28"/>
        <v>0</v>
      </c>
      <c r="AK86" s="205">
        <f t="shared" si="28"/>
        <v>0</v>
      </c>
      <c r="AL86" s="205">
        <f t="shared" si="28"/>
        <v>0</v>
      </c>
      <c r="AM86" s="205">
        <f t="shared" si="28"/>
        <v>0</v>
      </c>
    </row>
    <row r="87" spans="1:40" x14ac:dyDescent="0.25">
      <c r="A87" s="127"/>
      <c r="B87" s="150"/>
      <c r="C87" s="211" t="s">
        <v>70</v>
      </c>
      <c r="D87" s="210"/>
      <c r="E87" s="209"/>
      <c r="F87" s="209"/>
      <c r="G87" s="209"/>
      <c r="H87" s="204"/>
      <c r="I87" s="212"/>
      <c r="J87" s="212"/>
      <c r="K87" s="133">
        <f t="shared" si="27"/>
        <v>22591.918332070054</v>
      </c>
      <c r="L87" s="205">
        <f t="shared" ref="L87:AM95" si="29">L$67*L54</f>
        <v>0</v>
      </c>
      <c r="M87" s="205">
        <f t="shared" si="29"/>
        <v>0</v>
      </c>
      <c r="N87" s="205">
        <f t="shared" si="29"/>
        <v>0</v>
      </c>
      <c r="O87" s="205">
        <f t="shared" si="29"/>
        <v>0</v>
      </c>
      <c r="P87" s="205">
        <f t="shared" si="29"/>
        <v>0</v>
      </c>
      <c r="Q87" s="205">
        <f t="shared" si="29"/>
        <v>0</v>
      </c>
      <c r="R87" s="205">
        <f t="shared" si="29"/>
        <v>0</v>
      </c>
      <c r="S87" s="205">
        <f>S$67*S54</f>
        <v>9468.9729942926297</v>
      </c>
      <c r="T87" s="205">
        <f t="shared" si="29"/>
        <v>0</v>
      </c>
      <c r="U87" s="205">
        <f t="shared" si="29"/>
        <v>0</v>
      </c>
      <c r="V87" s="205">
        <f t="shared" si="29"/>
        <v>0</v>
      </c>
      <c r="W87" s="205">
        <f t="shared" si="29"/>
        <v>0</v>
      </c>
      <c r="X87" s="205">
        <f t="shared" si="29"/>
        <v>0</v>
      </c>
      <c r="Y87" s="205">
        <f t="shared" si="29"/>
        <v>0</v>
      </c>
      <c r="Z87" s="205">
        <f t="shared" si="29"/>
        <v>0</v>
      </c>
      <c r="AA87" s="205">
        <f t="shared" si="29"/>
        <v>7376.5075743844591</v>
      </c>
      <c r="AB87" s="205">
        <f t="shared" si="29"/>
        <v>0</v>
      </c>
      <c r="AC87" s="205">
        <f t="shared" si="29"/>
        <v>0</v>
      </c>
      <c r="AD87" s="205">
        <f t="shared" si="29"/>
        <v>0</v>
      </c>
      <c r="AE87" s="205">
        <f t="shared" si="29"/>
        <v>0</v>
      </c>
      <c r="AF87" s="205">
        <f t="shared" si="29"/>
        <v>0</v>
      </c>
      <c r="AG87" s="205">
        <f t="shared" si="29"/>
        <v>0</v>
      </c>
      <c r="AH87" s="205">
        <f t="shared" si="29"/>
        <v>0</v>
      </c>
      <c r="AI87" s="205">
        <f t="shared" si="29"/>
        <v>5746.4377633929635</v>
      </c>
      <c r="AJ87" s="205">
        <f t="shared" si="29"/>
        <v>0</v>
      </c>
      <c r="AK87" s="205">
        <f t="shared" si="29"/>
        <v>0</v>
      </c>
      <c r="AL87" s="205">
        <f t="shared" si="29"/>
        <v>0</v>
      </c>
      <c r="AM87" s="205">
        <f t="shared" si="29"/>
        <v>0</v>
      </c>
    </row>
    <row r="88" spans="1:40" x14ac:dyDescent="0.25">
      <c r="A88" s="127"/>
      <c r="B88" s="150"/>
      <c r="C88" s="211" t="s">
        <v>71</v>
      </c>
      <c r="D88" s="210"/>
      <c r="E88" s="209"/>
      <c r="F88" s="209"/>
      <c r="G88" s="209"/>
      <c r="H88" s="204"/>
      <c r="I88" s="212"/>
      <c r="J88" s="212"/>
      <c r="K88" s="133">
        <f t="shared" si="27"/>
        <v>11180.063149296742</v>
      </c>
      <c r="L88" s="205">
        <f t="shared" si="29"/>
        <v>0</v>
      </c>
      <c r="M88" s="205">
        <f t="shared" si="29"/>
        <v>0</v>
      </c>
      <c r="N88" s="205">
        <f t="shared" si="29"/>
        <v>0</v>
      </c>
      <c r="O88" s="205">
        <f t="shared" si="29"/>
        <v>0</v>
      </c>
      <c r="P88" s="205">
        <f t="shared" si="29"/>
        <v>0</v>
      </c>
      <c r="Q88" s="205">
        <f t="shared" si="29"/>
        <v>0</v>
      </c>
      <c r="R88" s="205">
        <f t="shared" si="29"/>
        <v>0</v>
      </c>
      <c r="S88" s="205">
        <f t="shared" si="29"/>
        <v>0</v>
      </c>
      <c r="T88" s="205">
        <f t="shared" si="29"/>
        <v>0</v>
      </c>
      <c r="U88" s="205">
        <f t="shared" si="29"/>
        <v>0</v>
      </c>
      <c r="V88" s="205">
        <f t="shared" si="29"/>
        <v>0</v>
      </c>
      <c r="W88" s="205">
        <f t="shared" si="29"/>
        <v>0</v>
      </c>
      <c r="X88" s="205">
        <f t="shared" si="29"/>
        <v>0</v>
      </c>
      <c r="Y88" s="205">
        <f t="shared" si="29"/>
        <v>0</v>
      </c>
      <c r="Z88" s="205">
        <f t="shared" si="29"/>
        <v>0</v>
      </c>
      <c r="AA88" s="205">
        <f t="shared" si="29"/>
        <v>0</v>
      </c>
      <c r="AB88" s="205">
        <f t="shared" si="29"/>
        <v>0</v>
      </c>
      <c r="AC88" s="205">
        <f t="shared" si="29"/>
        <v>0</v>
      </c>
      <c r="AD88" s="205">
        <f t="shared" si="29"/>
        <v>0</v>
      </c>
      <c r="AE88" s="205">
        <f t="shared" si="29"/>
        <v>11180.063149296742</v>
      </c>
      <c r="AF88" s="205">
        <f t="shared" si="29"/>
        <v>0</v>
      </c>
      <c r="AG88" s="205">
        <f t="shared" si="29"/>
        <v>0</v>
      </c>
      <c r="AH88" s="205">
        <f t="shared" si="29"/>
        <v>0</v>
      </c>
      <c r="AI88" s="205">
        <f t="shared" si="29"/>
        <v>0</v>
      </c>
      <c r="AJ88" s="205">
        <f t="shared" si="29"/>
        <v>0</v>
      </c>
      <c r="AK88" s="205">
        <f t="shared" si="29"/>
        <v>0</v>
      </c>
      <c r="AL88" s="205">
        <f t="shared" si="29"/>
        <v>0</v>
      </c>
      <c r="AM88" s="205">
        <f t="shared" si="29"/>
        <v>0</v>
      </c>
    </row>
    <row r="89" spans="1:40" x14ac:dyDescent="0.25">
      <c r="A89" s="127"/>
      <c r="B89" s="150"/>
      <c r="C89" s="206" t="s">
        <v>58</v>
      </c>
      <c r="D89" s="207"/>
      <c r="E89" s="208"/>
      <c r="F89" s="208"/>
      <c r="G89" s="208"/>
      <c r="H89" s="204"/>
      <c r="I89" s="212"/>
      <c r="J89" s="212"/>
      <c r="K89" s="133">
        <f t="shared" si="27"/>
        <v>0</v>
      </c>
      <c r="L89" s="205">
        <f t="shared" si="29"/>
        <v>0</v>
      </c>
      <c r="M89" s="205">
        <f t="shared" si="29"/>
        <v>0</v>
      </c>
      <c r="N89" s="205">
        <f t="shared" si="29"/>
        <v>0</v>
      </c>
      <c r="O89" s="205">
        <f t="shared" si="29"/>
        <v>0</v>
      </c>
      <c r="P89" s="205">
        <f t="shared" si="29"/>
        <v>0</v>
      </c>
      <c r="Q89" s="205">
        <f t="shared" si="29"/>
        <v>0</v>
      </c>
      <c r="R89" s="205">
        <f t="shared" si="29"/>
        <v>0</v>
      </c>
      <c r="S89" s="205">
        <f t="shared" si="29"/>
        <v>0</v>
      </c>
      <c r="T89" s="205">
        <f t="shared" si="29"/>
        <v>0</v>
      </c>
      <c r="U89" s="205">
        <f t="shared" si="29"/>
        <v>0</v>
      </c>
      <c r="V89" s="205">
        <f t="shared" si="29"/>
        <v>0</v>
      </c>
      <c r="W89" s="205">
        <f t="shared" si="29"/>
        <v>0</v>
      </c>
      <c r="X89" s="205">
        <f t="shared" si="29"/>
        <v>0</v>
      </c>
      <c r="Y89" s="205">
        <f t="shared" si="29"/>
        <v>0</v>
      </c>
      <c r="Z89" s="205">
        <f t="shared" si="29"/>
        <v>0</v>
      </c>
      <c r="AA89" s="205">
        <f t="shared" si="29"/>
        <v>0</v>
      </c>
      <c r="AB89" s="205">
        <f t="shared" si="29"/>
        <v>0</v>
      </c>
      <c r="AC89" s="205">
        <f t="shared" si="29"/>
        <v>0</v>
      </c>
      <c r="AD89" s="205">
        <f t="shared" si="29"/>
        <v>0</v>
      </c>
      <c r="AE89" s="205">
        <f t="shared" si="29"/>
        <v>0</v>
      </c>
      <c r="AF89" s="205">
        <f t="shared" si="29"/>
        <v>0</v>
      </c>
      <c r="AG89" s="205">
        <f t="shared" si="29"/>
        <v>0</v>
      </c>
      <c r="AH89" s="205">
        <f t="shared" si="29"/>
        <v>0</v>
      </c>
      <c r="AI89" s="205">
        <f t="shared" si="29"/>
        <v>0</v>
      </c>
      <c r="AJ89" s="205">
        <f t="shared" si="29"/>
        <v>0</v>
      </c>
      <c r="AK89" s="205">
        <f t="shared" si="29"/>
        <v>0</v>
      </c>
      <c r="AL89" s="205">
        <f t="shared" si="29"/>
        <v>0</v>
      </c>
      <c r="AM89" s="205">
        <f t="shared" si="29"/>
        <v>0</v>
      </c>
    </row>
    <row r="90" spans="1:40" x14ac:dyDescent="0.25">
      <c r="A90" s="127"/>
      <c r="B90" s="150"/>
      <c r="C90" s="211" t="s">
        <v>72</v>
      </c>
      <c r="D90" s="210"/>
      <c r="E90" s="209"/>
      <c r="F90" s="209"/>
      <c r="G90" s="209"/>
      <c r="H90" s="204"/>
      <c r="I90" s="212"/>
      <c r="J90" s="212"/>
      <c r="K90" s="133">
        <f t="shared" si="27"/>
        <v>76684.211799593642</v>
      </c>
      <c r="L90" s="205">
        <f t="shared" si="29"/>
        <v>0</v>
      </c>
      <c r="M90" s="205">
        <f t="shared" si="29"/>
        <v>0</v>
      </c>
      <c r="N90" s="205">
        <f t="shared" si="29"/>
        <v>0</v>
      </c>
      <c r="O90" s="205">
        <f t="shared" si="29"/>
        <v>0</v>
      </c>
      <c r="P90" s="205">
        <f t="shared" si="29"/>
        <v>0</v>
      </c>
      <c r="Q90" s="205">
        <f t="shared" si="29"/>
        <v>0</v>
      </c>
      <c r="R90" s="205">
        <f t="shared" si="29"/>
        <v>0</v>
      </c>
      <c r="S90" s="205">
        <f t="shared" si="29"/>
        <v>0</v>
      </c>
      <c r="T90" s="205">
        <f t="shared" si="29"/>
        <v>0</v>
      </c>
      <c r="U90" s="205">
        <f t="shared" si="29"/>
        <v>44278.231656704527</v>
      </c>
      <c r="V90" s="205">
        <f t="shared" si="29"/>
        <v>0</v>
      </c>
      <c r="W90" s="205">
        <f t="shared" si="29"/>
        <v>0</v>
      </c>
      <c r="X90" s="205">
        <f t="shared" si="29"/>
        <v>0</v>
      </c>
      <c r="Y90" s="205">
        <f t="shared" si="29"/>
        <v>0</v>
      </c>
      <c r="Z90" s="205">
        <f t="shared" si="29"/>
        <v>0</v>
      </c>
      <c r="AA90" s="205">
        <f t="shared" si="29"/>
        <v>0</v>
      </c>
      <c r="AB90" s="205">
        <f t="shared" si="29"/>
        <v>0</v>
      </c>
      <c r="AC90" s="205">
        <f t="shared" si="29"/>
        <v>0</v>
      </c>
      <c r="AD90" s="205">
        <f t="shared" si="29"/>
        <v>0</v>
      </c>
      <c r="AE90" s="205">
        <f t="shared" si="29"/>
        <v>32405.980142889115</v>
      </c>
      <c r="AF90" s="205">
        <f t="shared" si="29"/>
        <v>0</v>
      </c>
      <c r="AG90" s="205">
        <f t="shared" si="29"/>
        <v>0</v>
      </c>
      <c r="AH90" s="205">
        <f t="shared" si="29"/>
        <v>0</v>
      </c>
      <c r="AI90" s="205">
        <f t="shared" si="29"/>
        <v>0</v>
      </c>
      <c r="AJ90" s="205">
        <f t="shared" si="29"/>
        <v>0</v>
      </c>
      <c r="AK90" s="205">
        <f t="shared" si="29"/>
        <v>0</v>
      </c>
      <c r="AL90" s="205">
        <f t="shared" si="29"/>
        <v>0</v>
      </c>
      <c r="AM90" s="205">
        <f t="shared" si="29"/>
        <v>0</v>
      </c>
    </row>
    <row r="91" spans="1:40" x14ac:dyDescent="0.25">
      <c r="A91" s="127"/>
      <c r="B91" s="150"/>
      <c r="C91" s="211" t="s">
        <v>71</v>
      </c>
      <c r="D91" s="210"/>
      <c r="E91" s="209"/>
      <c r="F91" s="209"/>
      <c r="G91" s="209"/>
      <c r="H91" s="204"/>
      <c r="I91" s="212"/>
      <c r="J91" s="212"/>
      <c r="K91" s="133">
        <f t="shared" si="27"/>
        <v>57446.964798757966</v>
      </c>
      <c r="L91" s="205">
        <f t="shared" si="29"/>
        <v>0</v>
      </c>
      <c r="M91" s="205">
        <f t="shared" si="29"/>
        <v>0</v>
      </c>
      <c r="N91" s="205">
        <f t="shared" si="29"/>
        <v>0</v>
      </c>
      <c r="O91" s="205">
        <f t="shared" si="29"/>
        <v>0</v>
      </c>
      <c r="P91" s="205">
        <f t="shared" si="29"/>
        <v>0</v>
      </c>
      <c r="Q91" s="205">
        <f t="shared" si="29"/>
        <v>0</v>
      </c>
      <c r="R91" s="205">
        <f t="shared" si="29"/>
        <v>0</v>
      </c>
      <c r="S91" s="205">
        <f t="shared" si="29"/>
        <v>0</v>
      </c>
      <c r="T91" s="205">
        <f t="shared" si="29"/>
        <v>0</v>
      </c>
      <c r="U91" s="205">
        <f t="shared" si="29"/>
        <v>0</v>
      </c>
      <c r="V91" s="205">
        <f t="shared" si="29"/>
        <v>0</v>
      </c>
      <c r="W91" s="205">
        <f t="shared" si="29"/>
        <v>0</v>
      </c>
      <c r="X91" s="205">
        <f t="shared" si="29"/>
        <v>0</v>
      </c>
      <c r="Y91" s="205">
        <f t="shared" si="29"/>
        <v>0</v>
      </c>
      <c r="Z91" s="205">
        <f t="shared" si="29"/>
        <v>0</v>
      </c>
      <c r="AA91" s="205">
        <f t="shared" si="29"/>
        <v>0</v>
      </c>
      <c r="AB91" s="205">
        <f t="shared" si="29"/>
        <v>0</v>
      </c>
      <c r="AC91" s="205">
        <f t="shared" si="29"/>
        <v>0</v>
      </c>
      <c r="AD91" s="205">
        <f t="shared" si="29"/>
        <v>0</v>
      </c>
      <c r="AE91" s="205">
        <f t="shared" si="29"/>
        <v>57446.964798757966</v>
      </c>
      <c r="AF91" s="205">
        <f t="shared" si="29"/>
        <v>0</v>
      </c>
      <c r="AG91" s="205">
        <f t="shared" si="29"/>
        <v>0</v>
      </c>
      <c r="AH91" s="205">
        <f t="shared" si="29"/>
        <v>0</v>
      </c>
      <c r="AI91" s="205">
        <f t="shared" si="29"/>
        <v>0</v>
      </c>
      <c r="AJ91" s="205">
        <f t="shared" si="29"/>
        <v>0</v>
      </c>
      <c r="AK91" s="205">
        <f t="shared" si="29"/>
        <v>0</v>
      </c>
      <c r="AL91" s="205">
        <f t="shared" si="29"/>
        <v>0</v>
      </c>
      <c r="AM91" s="205">
        <f t="shared" si="29"/>
        <v>0</v>
      </c>
    </row>
    <row r="92" spans="1:40" x14ac:dyDescent="0.25">
      <c r="A92" s="127"/>
      <c r="B92" s="150"/>
      <c r="C92" s="206" t="s">
        <v>60</v>
      </c>
      <c r="D92" s="207"/>
      <c r="E92" s="208"/>
      <c r="F92" s="208"/>
      <c r="G92" s="208"/>
      <c r="H92" s="204"/>
      <c r="I92" s="212"/>
      <c r="J92" s="212"/>
      <c r="K92" s="133">
        <f t="shared" si="27"/>
        <v>0</v>
      </c>
      <c r="L92" s="205">
        <f t="shared" si="29"/>
        <v>0</v>
      </c>
      <c r="M92" s="205">
        <f t="shared" si="29"/>
        <v>0</v>
      </c>
      <c r="N92" s="205">
        <f t="shared" si="29"/>
        <v>0</v>
      </c>
      <c r="O92" s="205">
        <f t="shared" si="29"/>
        <v>0</v>
      </c>
      <c r="P92" s="205">
        <f t="shared" si="29"/>
        <v>0</v>
      </c>
      <c r="Q92" s="205">
        <f t="shared" si="29"/>
        <v>0</v>
      </c>
      <c r="R92" s="205">
        <f t="shared" si="29"/>
        <v>0</v>
      </c>
      <c r="S92" s="205">
        <f t="shared" si="29"/>
        <v>0</v>
      </c>
      <c r="T92" s="205">
        <f t="shared" si="29"/>
        <v>0</v>
      </c>
      <c r="U92" s="205">
        <f t="shared" si="29"/>
        <v>0</v>
      </c>
      <c r="V92" s="205">
        <f t="shared" si="29"/>
        <v>0</v>
      </c>
      <c r="W92" s="205">
        <f t="shared" si="29"/>
        <v>0</v>
      </c>
      <c r="X92" s="205">
        <f t="shared" si="29"/>
        <v>0</v>
      </c>
      <c r="Y92" s="205">
        <f t="shared" si="29"/>
        <v>0</v>
      </c>
      <c r="Z92" s="205">
        <f t="shared" si="29"/>
        <v>0</v>
      </c>
      <c r="AA92" s="205">
        <f t="shared" si="29"/>
        <v>0</v>
      </c>
      <c r="AB92" s="205">
        <f t="shared" si="29"/>
        <v>0</v>
      </c>
      <c r="AC92" s="205">
        <f t="shared" si="29"/>
        <v>0</v>
      </c>
      <c r="AD92" s="205">
        <f t="shared" si="29"/>
        <v>0</v>
      </c>
      <c r="AE92" s="205">
        <f t="shared" si="29"/>
        <v>0</v>
      </c>
      <c r="AF92" s="205">
        <f t="shared" si="29"/>
        <v>0</v>
      </c>
      <c r="AG92" s="205">
        <f t="shared" si="29"/>
        <v>0</v>
      </c>
      <c r="AH92" s="205">
        <f t="shared" si="29"/>
        <v>0</v>
      </c>
      <c r="AI92" s="205">
        <f t="shared" si="29"/>
        <v>0</v>
      </c>
      <c r="AJ92" s="205">
        <f t="shared" si="29"/>
        <v>0</v>
      </c>
      <c r="AK92" s="205">
        <f t="shared" si="29"/>
        <v>0</v>
      </c>
      <c r="AL92" s="205">
        <f t="shared" si="29"/>
        <v>0</v>
      </c>
      <c r="AM92" s="205">
        <f t="shared" si="29"/>
        <v>0</v>
      </c>
    </row>
    <row r="93" spans="1:40" x14ac:dyDescent="0.25">
      <c r="A93" s="127"/>
      <c r="B93" s="150"/>
      <c r="C93" s="144" t="s">
        <v>70</v>
      </c>
      <c r="D93" s="210"/>
      <c r="E93" s="209"/>
      <c r="F93" s="209"/>
      <c r="G93" s="209"/>
      <c r="H93" s="204"/>
      <c r="I93" s="212"/>
      <c r="J93" s="212"/>
      <c r="K93" s="133">
        <f t="shared" si="27"/>
        <v>81576.24809498596</v>
      </c>
      <c r="L93" s="205">
        <f t="shared" si="29"/>
        <v>0</v>
      </c>
      <c r="M93" s="205">
        <f t="shared" si="29"/>
        <v>0</v>
      </c>
      <c r="N93" s="205">
        <f t="shared" si="29"/>
        <v>0</v>
      </c>
      <c r="O93" s="205">
        <f t="shared" si="29"/>
        <v>0</v>
      </c>
      <c r="P93" s="205">
        <f t="shared" si="29"/>
        <v>0</v>
      </c>
      <c r="Q93" s="205">
        <f t="shared" si="29"/>
        <v>0</v>
      </c>
      <c r="R93" s="205">
        <f t="shared" si="29"/>
        <v>0</v>
      </c>
      <c r="S93" s="205">
        <f t="shared" si="29"/>
        <v>34191.133255409579</v>
      </c>
      <c r="T93" s="205">
        <f t="shared" si="29"/>
        <v>0</v>
      </c>
      <c r="U93" s="205">
        <f t="shared" si="29"/>
        <v>0</v>
      </c>
      <c r="V93" s="205">
        <f t="shared" si="29"/>
        <v>0</v>
      </c>
      <c r="W93" s="205">
        <f t="shared" si="29"/>
        <v>0</v>
      </c>
      <c r="X93" s="205">
        <f t="shared" si="29"/>
        <v>0</v>
      </c>
      <c r="Y93" s="205">
        <f t="shared" si="29"/>
        <v>0</v>
      </c>
      <c r="Z93" s="205">
        <f t="shared" si="29"/>
        <v>0</v>
      </c>
      <c r="AA93" s="205">
        <f t="shared" si="29"/>
        <v>26635.534137370123</v>
      </c>
      <c r="AB93" s="205">
        <f t="shared" si="29"/>
        <v>0</v>
      </c>
      <c r="AC93" s="205">
        <f t="shared" si="29"/>
        <v>0</v>
      </c>
      <c r="AD93" s="205">
        <f t="shared" si="29"/>
        <v>0</v>
      </c>
      <c r="AE93" s="205">
        <f t="shared" si="29"/>
        <v>0</v>
      </c>
      <c r="AF93" s="205">
        <f t="shared" si="29"/>
        <v>0</v>
      </c>
      <c r="AG93" s="205">
        <f t="shared" si="29"/>
        <v>0</v>
      </c>
      <c r="AH93" s="205">
        <f t="shared" si="29"/>
        <v>0</v>
      </c>
      <c r="AI93" s="205">
        <f t="shared" si="29"/>
        <v>20749.580702206262</v>
      </c>
      <c r="AJ93" s="205">
        <f t="shared" si="29"/>
        <v>0</v>
      </c>
      <c r="AK93" s="205">
        <f t="shared" si="29"/>
        <v>0</v>
      </c>
      <c r="AL93" s="205">
        <f t="shared" si="29"/>
        <v>0</v>
      </c>
      <c r="AM93" s="205">
        <f t="shared" si="29"/>
        <v>0</v>
      </c>
    </row>
    <row r="94" spans="1:40" x14ac:dyDescent="0.25">
      <c r="A94" s="120"/>
      <c r="B94" s="163"/>
      <c r="C94" s="164" t="s">
        <v>73</v>
      </c>
      <c r="D94" s="221"/>
      <c r="E94" s="222"/>
      <c r="F94" s="222"/>
      <c r="G94" s="222"/>
      <c r="H94" s="223"/>
      <c r="I94" s="212"/>
      <c r="J94" s="212"/>
      <c r="K94" s="133">
        <f t="shared" si="27"/>
        <v>10805.502571760921</v>
      </c>
      <c r="L94" s="205">
        <f t="shared" si="29"/>
        <v>0</v>
      </c>
      <c r="M94" s="205">
        <f t="shared" si="29"/>
        <v>0</v>
      </c>
      <c r="N94" s="205">
        <f t="shared" si="29"/>
        <v>0</v>
      </c>
      <c r="O94" s="205">
        <f t="shared" si="29"/>
        <v>0</v>
      </c>
      <c r="P94" s="205">
        <f t="shared" si="29"/>
        <v>0</v>
      </c>
      <c r="Q94" s="205">
        <f t="shared" si="29"/>
        <v>0</v>
      </c>
      <c r="R94" s="205">
        <f t="shared" si="29"/>
        <v>0</v>
      </c>
      <c r="S94" s="205">
        <f t="shared" si="29"/>
        <v>0</v>
      </c>
      <c r="T94" s="205">
        <f t="shared" si="29"/>
        <v>0</v>
      </c>
      <c r="U94" s="205">
        <f t="shared" si="29"/>
        <v>6239.2053698083646</v>
      </c>
      <c r="V94" s="205">
        <f t="shared" si="29"/>
        <v>0</v>
      </c>
      <c r="W94" s="205">
        <f t="shared" si="29"/>
        <v>0</v>
      </c>
      <c r="X94" s="205">
        <f t="shared" si="29"/>
        <v>0</v>
      </c>
      <c r="Y94" s="205">
        <f t="shared" si="29"/>
        <v>0</v>
      </c>
      <c r="Z94" s="205">
        <f t="shared" si="29"/>
        <v>0</v>
      </c>
      <c r="AA94" s="205">
        <f t="shared" si="29"/>
        <v>0</v>
      </c>
      <c r="AB94" s="205">
        <f t="shared" si="29"/>
        <v>0</v>
      </c>
      <c r="AC94" s="205">
        <f t="shared" si="29"/>
        <v>0</v>
      </c>
      <c r="AD94" s="205">
        <f t="shared" si="29"/>
        <v>0</v>
      </c>
      <c r="AE94" s="205">
        <f t="shared" si="29"/>
        <v>4566.297201952556</v>
      </c>
      <c r="AF94" s="205">
        <f t="shared" si="29"/>
        <v>0</v>
      </c>
      <c r="AG94" s="205">
        <f t="shared" si="29"/>
        <v>0</v>
      </c>
      <c r="AH94" s="205">
        <f t="shared" si="29"/>
        <v>0</v>
      </c>
      <c r="AI94" s="205">
        <f t="shared" si="29"/>
        <v>0</v>
      </c>
      <c r="AJ94" s="205">
        <f t="shared" si="29"/>
        <v>0</v>
      </c>
      <c r="AK94" s="205">
        <f t="shared" si="29"/>
        <v>0</v>
      </c>
      <c r="AL94" s="205">
        <f t="shared" si="29"/>
        <v>0</v>
      </c>
      <c r="AM94" s="205">
        <f t="shared" si="29"/>
        <v>0</v>
      </c>
      <c r="AN94" s="169"/>
    </row>
    <row r="95" spans="1:40" ht="15.75" thickBot="1" x14ac:dyDescent="0.3">
      <c r="A95" s="120"/>
      <c r="B95" s="163"/>
      <c r="C95" s="164" t="s">
        <v>74</v>
      </c>
      <c r="D95" s="221"/>
      <c r="E95" s="222"/>
      <c r="F95" s="222"/>
      <c r="G95" s="222"/>
      <c r="H95" s="223"/>
      <c r="I95" s="212"/>
      <c r="J95" s="212"/>
      <c r="K95" s="133">
        <f t="shared" si="27"/>
        <v>11593.318166681778</v>
      </c>
      <c r="L95" s="205">
        <f t="shared" si="29"/>
        <v>0</v>
      </c>
      <c r="M95" s="205">
        <f t="shared" si="29"/>
        <v>0</v>
      </c>
      <c r="N95" s="205">
        <f t="shared" si="29"/>
        <v>0</v>
      </c>
      <c r="O95" s="205">
        <f t="shared" si="29"/>
        <v>0</v>
      </c>
      <c r="P95" s="205">
        <f t="shared" si="29"/>
        <v>0</v>
      </c>
      <c r="Q95" s="205">
        <f t="shared" si="29"/>
        <v>0</v>
      </c>
      <c r="R95" s="205">
        <f t="shared" si="29"/>
        <v>0</v>
      </c>
      <c r="S95" s="205">
        <f t="shared" si="29"/>
        <v>0</v>
      </c>
      <c r="T95" s="205">
        <f t="shared" si="29"/>
        <v>0</v>
      </c>
      <c r="U95" s="205">
        <f t="shared" si="29"/>
        <v>0</v>
      </c>
      <c r="V95" s="205">
        <f t="shared" si="29"/>
        <v>0</v>
      </c>
      <c r="W95" s="205">
        <f t="shared" si="29"/>
        <v>0</v>
      </c>
      <c r="X95" s="205">
        <f t="shared" si="29"/>
        <v>0</v>
      </c>
      <c r="Y95" s="205">
        <f t="shared" si="29"/>
        <v>0</v>
      </c>
      <c r="Z95" s="205">
        <f t="shared" si="29"/>
        <v>0</v>
      </c>
      <c r="AA95" s="205">
        <f t="shared" si="29"/>
        <v>0</v>
      </c>
      <c r="AB95" s="205">
        <f t="shared" si="29"/>
        <v>0</v>
      </c>
      <c r="AC95" s="205">
        <f t="shared" si="29"/>
        <v>0</v>
      </c>
      <c r="AD95" s="205">
        <f t="shared" si="29"/>
        <v>0</v>
      </c>
      <c r="AE95" s="205">
        <f t="shared" si="29"/>
        <v>0</v>
      </c>
      <c r="AF95" s="205">
        <f t="shared" si="29"/>
        <v>0</v>
      </c>
      <c r="AG95" s="205">
        <f t="shared" si="29"/>
        <v>0</v>
      </c>
      <c r="AH95" s="205">
        <f t="shared" si="29"/>
        <v>0</v>
      </c>
      <c r="AI95" s="205">
        <f t="shared" si="29"/>
        <v>0</v>
      </c>
      <c r="AJ95" s="205">
        <f t="shared" si="29"/>
        <v>11593.318166681778</v>
      </c>
      <c r="AK95" s="205">
        <f t="shared" si="29"/>
        <v>0</v>
      </c>
      <c r="AL95" s="205">
        <f t="shared" si="29"/>
        <v>0</v>
      </c>
      <c r="AM95" s="205">
        <f t="shared" si="29"/>
        <v>0</v>
      </c>
      <c r="AN95" s="169"/>
    </row>
    <row r="96" spans="1:40" ht="15.75" thickBot="1" x14ac:dyDescent="0.3">
      <c r="A96" s="171"/>
      <c r="B96" s="172"/>
      <c r="C96" s="173" t="s">
        <v>63</v>
      </c>
      <c r="D96" s="174"/>
      <c r="E96" s="174"/>
      <c r="F96" s="174"/>
      <c r="G96" s="174"/>
      <c r="H96" s="174"/>
      <c r="I96" s="225"/>
      <c r="J96" s="174"/>
      <c r="K96" s="226">
        <f>SUM(K76:K95)</f>
        <v>816719.36247742921</v>
      </c>
      <c r="L96" s="227">
        <f>SUM(L71:L95)</f>
        <v>0</v>
      </c>
      <c r="M96" s="227">
        <f t="shared" ref="M96:R96" si="30">SUM(M71:M95)</f>
        <v>0</v>
      </c>
      <c r="N96" s="227">
        <f t="shared" si="30"/>
        <v>0</v>
      </c>
      <c r="O96" s="227">
        <f t="shared" si="30"/>
        <v>0</v>
      </c>
      <c r="P96" s="227">
        <f t="shared" si="30"/>
        <v>0</v>
      </c>
      <c r="Q96" s="227">
        <f t="shared" si="30"/>
        <v>0</v>
      </c>
      <c r="R96" s="227">
        <f t="shared" si="30"/>
        <v>0</v>
      </c>
      <c r="S96" s="227">
        <f>SUM(S71:S95)</f>
        <v>43660.106249702207</v>
      </c>
      <c r="T96" s="227">
        <f t="shared" ref="T96:AI96" si="31">SUM(T71:T95)</f>
        <v>0</v>
      </c>
      <c r="U96" s="227">
        <f t="shared" si="31"/>
        <v>191402.71957057278</v>
      </c>
      <c r="V96" s="227">
        <f t="shared" si="31"/>
        <v>0</v>
      </c>
      <c r="W96" s="227">
        <f t="shared" si="31"/>
        <v>95676.45661369407</v>
      </c>
      <c r="X96" s="227">
        <f t="shared" si="31"/>
        <v>0</v>
      </c>
      <c r="Y96" s="227">
        <f t="shared" si="31"/>
        <v>0</v>
      </c>
      <c r="Z96" s="227">
        <f t="shared" si="31"/>
        <v>0</v>
      </c>
      <c r="AA96" s="227">
        <f t="shared" si="31"/>
        <v>34012.04171175458</v>
      </c>
      <c r="AB96" s="227">
        <f t="shared" si="31"/>
        <v>0</v>
      </c>
      <c r="AC96" s="227">
        <f t="shared" si="31"/>
        <v>0</v>
      </c>
      <c r="AD96" s="227">
        <f t="shared" si="31"/>
        <v>0</v>
      </c>
      <c r="AE96" s="227">
        <f t="shared" si="31"/>
        <v>208709.24211117992</v>
      </c>
      <c r="AF96" s="227">
        <f t="shared" si="31"/>
        <v>0</v>
      </c>
      <c r="AG96" s="227">
        <f t="shared" si="31"/>
        <v>0</v>
      </c>
      <c r="AH96" s="227">
        <f t="shared" si="31"/>
        <v>0</v>
      </c>
      <c r="AI96" s="227">
        <f t="shared" si="31"/>
        <v>92281.029965075228</v>
      </c>
      <c r="AJ96" s="227">
        <f>SUM(AJ71:AJ95)</f>
        <v>150977.76625545041</v>
      </c>
      <c r="AK96" s="227">
        <f t="shared" ref="AK96:AM96" si="32">SUM(AK71:AK95)</f>
        <v>0</v>
      </c>
      <c r="AL96" s="227">
        <f t="shared" si="32"/>
        <v>0</v>
      </c>
      <c r="AM96" s="227">
        <f t="shared" si="32"/>
        <v>0</v>
      </c>
      <c r="AN96" s="169"/>
    </row>
    <row r="97" spans="1:39" x14ac:dyDescent="0.25">
      <c r="A97" s="163"/>
      <c r="B97" s="163"/>
      <c r="C97" s="179"/>
      <c r="D97" s="181"/>
      <c r="E97" s="181"/>
      <c r="F97" s="181"/>
      <c r="G97" s="181"/>
      <c r="H97" s="228"/>
      <c r="I97" s="229" t="s">
        <v>25</v>
      </c>
      <c r="J97" s="228"/>
      <c r="K97" s="54">
        <f>SUM(L96:AM96)</f>
        <v>816719.36247742921</v>
      </c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</row>
  </sheetData>
  <mergeCells count="4">
    <mergeCell ref="J1:J3"/>
    <mergeCell ref="K1:K3"/>
    <mergeCell ref="K35:K37"/>
    <mergeCell ref="K68:K70"/>
  </mergeCells>
  <pageMargins left="0.35433070866141736" right="0.35433070866141736" top="0.39370078740157483" bottom="0.39370078740157483" header="0.11811023622047245" footer="0.11811023622047245"/>
  <pageSetup paperSize="8" scale="25" fitToHeight="0" pageOrder="overThenDown" orientation="landscape" horizontalDpi="300" verticalDpi="300" r:id="rId1"/>
  <headerFooter alignWithMargins="0">
    <oddFooter>&amp;L&amp;7&amp;F
&amp;A&amp;R&amp;7&amp;T 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97A5DDE61EC49B38F08F69D7D1C30" ma:contentTypeVersion="36" ma:contentTypeDescription="Create a new document." ma:contentTypeScope="" ma:versionID="5ac22136feb39392f11658901fdbbcf9">
  <xsd:schema xmlns:xsd="http://www.w3.org/2001/XMLSchema" xmlns:xs="http://www.w3.org/2001/XMLSchema" xmlns:p="http://schemas.microsoft.com/office/2006/metadata/properties" xmlns:ns3="186a8af6-524e-48fb-a2b5-8db5625d742b" targetNamespace="http://schemas.microsoft.com/office/2006/metadata/properties" ma:root="true" ma:fieldsID="e7e28c08d605420d419f471fee479112" ns3:_="">
    <xsd:import namespace="186a8af6-524e-48fb-a2b5-8db5625d742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UniqueSourceRef" minOccurs="0"/>
                <xsd:element ref="ns3:FileHash" minOccurs="0"/>
                <xsd:element ref="ns3:CloudMigratorVersion" minOccurs="0"/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a8af6-524e-48fb-a2b5-8db5625d74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UniqueSourceRef" ma:index="11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12" nillable="true" ma:displayName="FileHash" ma:internalName="FileHash">
      <xsd:simpleType>
        <xsd:restriction base="dms:Note">
          <xsd:maxLength value="255"/>
        </xsd:restriction>
      </xsd:simpleType>
    </xsd:element>
    <xsd:element name="CloudMigratorVersion" ma:index="13" nillable="true" ma:displayName="CloudMigratorVersion" ma:internalName="CloudMigratorVersion">
      <xsd:simpleType>
        <xsd:restriction base="dms:Note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msChannelId" ma:index="20" nillable="true" ma:displayName="Teams Channel Id" ma:internalName="TeamsChannelId">
      <xsd:simpleType>
        <xsd:restriction base="dms:Text"/>
      </xsd:simpleType>
    </xsd:element>
    <xsd:element name="Owner" ma:index="21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2" nillable="true" ma:displayName="Math Settings" ma:internalName="Math_Settings">
      <xsd:simpleType>
        <xsd:restriction base="dms:Text"/>
      </xsd:simpleType>
    </xsd:element>
    <xsd:element name="DefaultSectionNames" ma:index="2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4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5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6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7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8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9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2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4" nillable="true" ma:displayName="Is Collaboration Space Locked" ma:internalName="Is_Collaboration_Space_Locked">
      <xsd:simpleType>
        <xsd:restriction base="dms:Boolean"/>
      </xsd:simpleType>
    </xsd:element>
    <xsd:element name="IsNotebookLocked" ma:index="35" nillable="true" ma:displayName="Is Notebook Locked" ma:internalName="IsNotebookLocked">
      <xsd:simpleType>
        <xsd:restriction base="dms:Boolean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4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chers xmlns="186a8af6-524e-48fb-a2b5-8db5625d742b">
      <UserInfo>
        <DisplayName/>
        <AccountId xsi:nil="true"/>
        <AccountType/>
      </UserInfo>
    </Teachers>
    <Distribution_Groups xmlns="186a8af6-524e-48fb-a2b5-8db5625d742b" xsi:nil="true"/>
    <DefaultSectionNames xmlns="186a8af6-524e-48fb-a2b5-8db5625d742b" xsi:nil="true"/>
    <UniqueSourceRef xmlns="186a8af6-524e-48fb-a2b5-8db5625d742b" xsi:nil="true"/>
    <CloudMigratorVersion xmlns="186a8af6-524e-48fb-a2b5-8db5625d742b" xsi:nil="true"/>
    <LMS_Mappings xmlns="186a8af6-524e-48fb-a2b5-8db5625d742b" xsi:nil="true"/>
    <Invited_Teachers xmlns="186a8af6-524e-48fb-a2b5-8db5625d742b" xsi:nil="true"/>
    <IsNotebookLocked xmlns="186a8af6-524e-48fb-a2b5-8db5625d742b" xsi:nil="true"/>
    <CultureName xmlns="186a8af6-524e-48fb-a2b5-8db5625d742b" xsi:nil="true"/>
    <Is_Collaboration_Space_Locked xmlns="186a8af6-524e-48fb-a2b5-8db5625d742b" xsi:nil="true"/>
    <Student_Groups xmlns="186a8af6-524e-48fb-a2b5-8db5625d742b">
      <UserInfo>
        <DisplayName/>
        <AccountId xsi:nil="true"/>
        <AccountType/>
      </UserInfo>
    </Student_Groups>
    <Templates xmlns="186a8af6-524e-48fb-a2b5-8db5625d742b" xsi:nil="true"/>
    <Self_Registration_Enabled xmlns="186a8af6-524e-48fb-a2b5-8db5625d742b" xsi:nil="true"/>
    <NotebookType xmlns="186a8af6-524e-48fb-a2b5-8db5625d742b" xsi:nil="true"/>
    <Math_Settings xmlns="186a8af6-524e-48fb-a2b5-8db5625d742b" xsi:nil="true"/>
    <TeamsChannelId xmlns="186a8af6-524e-48fb-a2b5-8db5625d742b" xsi:nil="true"/>
    <FolderType xmlns="186a8af6-524e-48fb-a2b5-8db5625d742b" xsi:nil="true"/>
    <Owner xmlns="186a8af6-524e-48fb-a2b5-8db5625d742b">
      <UserInfo>
        <DisplayName/>
        <AccountId xsi:nil="true"/>
        <AccountType/>
      </UserInfo>
    </Owner>
    <Students xmlns="186a8af6-524e-48fb-a2b5-8db5625d742b">
      <UserInfo>
        <DisplayName/>
        <AccountId xsi:nil="true"/>
        <AccountType/>
      </UserInfo>
    </Students>
    <Has_Teacher_Only_SectionGroup xmlns="186a8af6-524e-48fb-a2b5-8db5625d742b" xsi:nil="true"/>
    <FileHash xmlns="186a8af6-524e-48fb-a2b5-8db5625d742b" xsi:nil="true"/>
    <AppVersion xmlns="186a8af6-524e-48fb-a2b5-8db5625d742b" xsi:nil="true"/>
    <Invited_Students xmlns="186a8af6-524e-48fb-a2b5-8db5625d742b" xsi:nil="true"/>
  </documentManagement>
</p:properties>
</file>

<file path=customXml/itemProps1.xml><?xml version="1.0" encoding="utf-8"?>
<ds:datastoreItem xmlns:ds="http://schemas.openxmlformats.org/officeDocument/2006/customXml" ds:itemID="{4561C3A4-B447-47F1-A5BC-050FC8FCB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a8af6-524e-48fb-a2b5-8db5625d74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4BCE7E-5C26-4068-B393-1AB73CEBB4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0626D-1E17-4595-9FB0-19E6E95EBF85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86a8af6-524e-48fb-a2b5-8db5625d742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Excercise 4 FM </vt:lpstr>
      <vt:lpstr>Excercise 4 Replace</vt:lpstr>
      <vt:lpstr>'Excercise 4 FM '!Print_Area</vt:lpstr>
      <vt:lpstr>'Excercise 4 Replace'!Print_Area</vt:lpstr>
    </vt:vector>
  </TitlesOfParts>
  <Company>Dublin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Dermot Kehily</dc:creator>
  <cp:lastModifiedBy>Dermot Kehily</cp:lastModifiedBy>
  <dcterms:created xsi:type="dcterms:W3CDTF">2020-10-23T10:00:25Z</dcterms:created>
  <dcterms:modified xsi:type="dcterms:W3CDTF">2020-10-23T10:01:28Z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0x010100CE497A5DDE61EC49B38F08F69D7D1C30</vt:lpwstr>
  </property>
</Properties>
</file>